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30" windowHeight="6675" activeTab="1"/>
  </bookViews>
  <sheets>
    <sheet name="титул" sheetId="1" r:id="rId1"/>
    <sheet name="план" sheetId="2" r:id="rId2"/>
    <sheet name="ГНП 1 курс 18-19" sheetId="3" r:id="rId3"/>
  </sheets>
  <definedNames>
    <definedName name="_xlnm.Print_Area" localSheetId="2">'ГНП 1 курс 18-19'!$A$1:$BG$40</definedName>
    <definedName name="_xlnm.Print_Area" localSheetId="1">'план'!$A$1:$N$50</definedName>
    <definedName name="_xlnm.Print_Area" localSheetId="0">'титул'!$A$1:$AY$41</definedName>
  </definedNames>
  <calcPr fullCalcOnLoad="1"/>
</workbook>
</file>

<file path=xl/sharedStrings.xml><?xml version="1.0" encoding="utf-8"?>
<sst xmlns="http://schemas.openxmlformats.org/spreadsheetml/2006/main" count="626" uniqueCount="200">
  <si>
    <t>V. ПЛАН ОСВІТНЬОГО ПРОЦЕСУ</t>
  </si>
  <si>
    <t>Шифр за ОПП</t>
  </si>
  <si>
    <t>Назва навчальної дисципліни</t>
  </si>
  <si>
    <t>Розподіл  за семестрами</t>
  </si>
  <si>
    <t>Кількість кредитів ECTS</t>
  </si>
  <si>
    <t>Кількість годин</t>
  </si>
  <si>
    <t>Розподіл годин на тиждень за курсами і семестрами</t>
  </si>
  <si>
    <t>Екзамени</t>
  </si>
  <si>
    <t>Заліки</t>
  </si>
  <si>
    <t>Загальний обсяг</t>
  </si>
  <si>
    <t>Аудиторних</t>
  </si>
  <si>
    <t>Самостійна робота</t>
  </si>
  <si>
    <t>Всього</t>
  </si>
  <si>
    <t>у тому числі</t>
  </si>
  <si>
    <t>семестри</t>
  </si>
  <si>
    <t>лекції</t>
  </si>
  <si>
    <t xml:space="preserve">лабораторні </t>
  </si>
  <si>
    <t>практичні / семінарські</t>
  </si>
  <si>
    <t>кількість тижнів в семестрі</t>
  </si>
  <si>
    <t>Філософія та методологія науки</t>
  </si>
  <si>
    <t>Основи наукової комунікації іноземними мовами</t>
  </si>
  <si>
    <t>Усього</t>
  </si>
  <si>
    <t>Педагогіка і психологія вищої школи</t>
  </si>
  <si>
    <t>1д</t>
  </si>
  <si>
    <t>Дисципліна вільного вибору</t>
  </si>
  <si>
    <t>Факультативні курси</t>
  </si>
  <si>
    <t>п/к</t>
  </si>
  <si>
    <t>Аудиторних годин з факультативних курсів</t>
  </si>
  <si>
    <t>3. Практична підготовка</t>
  </si>
  <si>
    <t xml:space="preserve">Виробнича практика 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</si>
  <si>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</si>
  <si>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</si>
  <si>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</si>
  <si>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</si>
  <si>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</si>
  <si>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</si>
  <si>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</si>
  <si>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</si>
  <si>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</si>
  <si>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</si>
  <si>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</si>
  <si>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</si>
  <si>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</si>
  <si>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А</t>
  </si>
  <si>
    <t>К</t>
  </si>
  <si>
    <t>С</t>
  </si>
  <si>
    <t>К  Л</t>
  </si>
  <si>
    <t>Д</t>
  </si>
  <si>
    <t>С  Л</t>
  </si>
  <si>
    <t>ДА</t>
  </si>
  <si>
    <t>Червень</t>
  </si>
  <si>
    <t>Липень</t>
  </si>
  <si>
    <t>Пв</t>
  </si>
  <si>
    <t>Пд</t>
  </si>
  <si>
    <t xml:space="preserve"> </t>
  </si>
  <si>
    <t>Атестація</t>
  </si>
  <si>
    <t>Пз</t>
  </si>
  <si>
    <t xml:space="preserve"> ДА</t>
  </si>
  <si>
    <t>МІНІСТЕРСТВО ОСВІТИ І НАУКИ  УКРАЇНИ</t>
  </si>
  <si>
    <t>Херсонський державний університет</t>
  </si>
  <si>
    <t>НАВЧАЛЬНИЙ ПЛАН</t>
  </si>
  <si>
    <t>Курс</t>
  </si>
  <si>
    <t>ПОЗНАЧЕННЯ:</t>
  </si>
  <si>
    <t xml:space="preserve">Теоретичне навчання;    </t>
  </si>
  <si>
    <t>екзаменаційна сесія;</t>
  </si>
  <si>
    <t>Л</t>
  </si>
  <si>
    <t>ліквідація академічної заборгованості;</t>
  </si>
  <si>
    <t>канікули;</t>
  </si>
  <si>
    <t>П</t>
  </si>
  <si>
    <t>практика:</t>
  </si>
  <si>
    <t>ІІ. ЗВЕДЕНІ ДАНІ ПРО БЮДЖЕТ ЧАСУ, ТИЖНІ</t>
  </si>
  <si>
    <t>ІІІ. ПРАКТИКА</t>
  </si>
  <si>
    <t>Теоретичне навчання</t>
  </si>
  <si>
    <t>Екзаменаційна сесія</t>
  </si>
  <si>
    <t>Виконання дипломної роботи/ Переддипломна практика</t>
  </si>
  <si>
    <t>Канікули</t>
  </si>
  <si>
    <t>Разом</t>
  </si>
  <si>
    <t>Назва практики</t>
  </si>
  <si>
    <t>Семестр</t>
  </si>
  <si>
    <t>Тижні</t>
  </si>
  <si>
    <t xml:space="preserve">Семестр </t>
  </si>
  <si>
    <t>Виробнича</t>
  </si>
  <si>
    <t xml:space="preserve">Дипломна робота </t>
  </si>
  <si>
    <t>захист</t>
  </si>
  <si>
    <t>Переддипломна практика</t>
  </si>
  <si>
    <t>I</t>
  </si>
  <si>
    <t>Пн</t>
  </si>
  <si>
    <t>Пн  Л</t>
  </si>
  <si>
    <t>II</t>
  </si>
  <si>
    <t>III</t>
  </si>
  <si>
    <t>IV</t>
  </si>
  <si>
    <t>Д  Пз</t>
  </si>
  <si>
    <t>атестація здобувачів вищої освіти;</t>
  </si>
  <si>
    <t xml:space="preserve">виробнича практика, </t>
  </si>
  <si>
    <t>залік з практики,</t>
  </si>
  <si>
    <t>переддипломна практика.</t>
  </si>
  <si>
    <t xml:space="preserve">1 м </t>
  </si>
  <si>
    <t xml:space="preserve">2 м </t>
  </si>
  <si>
    <t>Практика</t>
  </si>
  <si>
    <t>Форма атестації (екзамен, дипломна робота)</t>
  </si>
  <si>
    <t>І. ГРАФІК ОСВІТНЬОГО ПРОЦЕСУ</t>
  </si>
  <si>
    <t>ІV. АТЕСТАЦІЯ</t>
  </si>
  <si>
    <t>І курс</t>
  </si>
  <si>
    <t>ІІ курс</t>
  </si>
  <si>
    <r>
      <rPr>
        <b/>
        <sz val="11"/>
        <color indexed="10"/>
        <rFont val="Times New Roman"/>
        <family val="1"/>
      </rPr>
      <t xml:space="preserve">8      </t>
    </r>
    <r>
      <rPr>
        <sz val="11"/>
        <rFont val="Times New Roman"/>
        <family val="1"/>
      </rPr>
      <t>10</t>
    </r>
  </si>
  <si>
    <r>
      <rPr>
        <b/>
        <sz val="11"/>
        <color indexed="10"/>
        <rFont val="Times New Roman"/>
        <family val="1"/>
      </rPr>
      <t xml:space="preserve">9            </t>
    </r>
    <r>
      <rPr>
        <sz val="11"/>
        <rFont val="Times New Roman"/>
        <family val="1"/>
      </rPr>
      <t>12</t>
    </r>
  </si>
  <si>
    <r>
      <rPr>
        <b/>
        <sz val="11"/>
        <color indexed="10"/>
        <rFont val="Times New Roman"/>
        <family val="1"/>
      </rPr>
      <t xml:space="preserve">28                </t>
    </r>
    <r>
      <rPr>
        <sz val="11"/>
        <rFont val="Times New Roman"/>
        <family val="1"/>
      </rPr>
      <t>30</t>
    </r>
  </si>
  <si>
    <t xml:space="preserve">Ім </t>
  </si>
  <si>
    <t>С                  Л</t>
  </si>
  <si>
    <t xml:space="preserve">ІІм </t>
  </si>
  <si>
    <t>навчальна практика,</t>
  </si>
  <si>
    <t>на основі ступеня вищої освіти  «бакалавр»</t>
  </si>
  <si>
    <t>або освітньо-кваліфікаційного рівня «спеціаліст»</t>
  </si>
  <si>
    <t>Пз Л</t>
  </si>
  <si>
    <t>Іноземна мова</t>
  </si>
  <si>
    <t>курс</t>
  </si>
  <si>
    <t>дисципліна</t>
  </si>
  <si>
    <t>Кредитів ECTS</t>
  </si>
  <si>
    <t xml:space="preserve">Загальний обсяг </t>
  </si>
  <si>
    <t>Самостійних</t>
  </si>
  <si>
    <t>Форма контролю</t>
  </si>
  <si>
    <t>лк</t>
  </si>
  <si>
    <t xml:space="preserve">сем </t>
  </si>
  <si>
    <t>1е</t>
  </si>
  <si>
    <t xml:space="preserve">Основи наукової комунікації іноземними мовами </t>
  </si>
  <si>
    <t>пр</t>
  </si>
  <si>
    <t>2е</t>
  </si>
  <si>
    <t>1з,2е</t>
  </si>
  <si>
    <t>2з</t>
  </si>
  <si>
    <t>3д</t>
  </si>
  <si>
    <t>Б</t>
  </si>
  <si>
    <t>2д</t>
  </si>
  <si>
    <t>1</t>
  </si>
  <si>
    <t>Термін навчання 1 рік 4 місяці</t>
  </si>
  <si>
    <t>Протокол засідання вченої ради ХДУ</t>
  </si>
  <si>
    <t>Макроеволюція органічного світу</t>
  </si>
  <si>
    <t>Науково-дослідницький практикум з біологіії</t>
  </si>
  <si>
    <t>Експериментальна фізіологія організму людини і тварин</t>
  </si>
  <si>
    <t>Етологія / Клінічна паразитологія</t>
  </si>
  <si>
    <t>Заповідна фітосозологія / Охорона рослинного світу</t>
  </si>
  <si>
    <t xml:space="preserve">Науково-дослідницький практикум з біології / Лабораторний практикум з біології </t>
  </si>
  <si>
    <t>Імунобіотехнологія / Основи морфометрії</t>
  </si>
  <si>
    <t xml:space="preserve">проф. І. Мойсієнко </t>
  </si>
  <si>
    <t xml:space="preserve">Адаптогенез у біологічних системах </t>
  </si>
  <si>
    <t>Основи геоботаніки / Основи фітоценології</t>
  </si>
  <si>
    <t>Методи культури клітин і тканин / Технологія вирощування біологічних об'єктів in vitro</t>
  </si>
  <si>
    <t>1 курс 091 Біологія 18-19</t>
  </si>
  <si>
    <t xml:space="preserve">                     К</t>
  </si>
  <si>
    <t>Методика викладання фахових біологічних дисциплін у закладі вищої освіти</t>
  </si>
  <si>
    <t>ОК1</t>
  </si>
  <si>
    <t>ОК2</t>
  </si>
  <si>
    <t>1. Обов'язкові компоненти освітньої програми</t>
  </si>
  <si>
    <t>Цикл загальної підготовки</t>
  </si>
  <si>
    <t>Цикл професійної підготовки</t>
  </si>
  <si>
    <t>Загальний обсяг:</t>
  </si>
  <si>
    <t>2. Вибіркові компоненти освітньої програми</t>
  </si>
  <si>
    <t>ВК1</t>
  </si>
  <si>
    <t>ВК2</t>
  </si>
  <si>
    <t>ВК3</t>
  </si>
  <si>
    <t>ВК4</t>
  </si>
  <si>
    <t>ВК5</t>
  </si>
  <si>
    <t>ВК6</t>
  </si>
  <si>
    <t>ВК7</t>
  </si>
  <si>
    <t>ОК8</t>
  </si>
  <si>
    <t>4. Підготовка до атестації та атестація здобувачів вищої освіти</t>
  </si>
  <si>
    <t>ОК9</t>
  </si>
  <si>
    <t>Підготовка до атестації та атестація здобувачів вищої освіти</t>
  </si>
  <si>
    <t>ОК3</t>
  </si>
  <si>
    <t>ОК4</t>
  </si>
  <si>
    <t>ОК5</t>
  </si>
  <si>
    <t>ОК6</t>
  </si>
  <si>
    <t>ОК7</t>
  </si>
  <si>
    <t>іспит</t>
  </si>
  <si>
    <t>Комплексний іспит за фахом:</t>
  </si>
  <si>
    <t xml:space="preserve"> І  - Еволюція та філогенія органічного світу</t>
  </si>
  <si>
    <t xml:space="preserve"> ІІ - Фізіологія адаптації організму людини</t>
  </si>
  <si>
    <t xml:space="preserve"> ІІІ  -  Методика викладання фахових біологічних дисциплін у закладі вищої освіти</t>
  </si>
  <si>
    <t>ЗАТВЕРДЖУЮ</t>
  </si>
  <si>
    <t>від "____"_______2018 року №_____</t>
  </si>
  <si>
    <r>
      <t>підготовки</t>
    </r>
    <r>
      <rPr>
        <sz val="14"/>
        <rFont val="Times New Roman"/>
        <family val="1"/>
      </rPr>
      <t xml:space="preserve">  магістра </t>
    </r>
  </si>
  <si>
    <t>М.П.</t>
  </si>
  <si>
    <t>спеціальності</t>
  </si>
  <si>
    <r>
      <t>Форма навчання</t>
    </r>
    <r>
      <rPr>
        <sz val="14"/>
        <rFont val="Times New Roman"/>
        <family val="1"/>
      </rPr>
      <t xml:space="preserve">    денна </t>
    </r>
  </si>
  <si>
    <r>
      <t xml:space="preserve">Освітня кваліфікація:  </t>
    </r>
    <r>
      <rPr>
        <sz val="14"/>
        <rFont val="Times New Roman"/>
        <family val="1"/>
      </rPr>
      <t>магістр біології</t>
    </r>
  </si>
  <si>
    <r>
      <rPr>
        <b/>
        <sz val="14"/>
        <color indexed="8"/>
        <rFont val="Times New Roman"/>
        <family val="1"/>
      </rPr>
      <t xml:space="preserve">Професійна кваліфікація: </t>
    </r>
    <r>
      <rPr>
        <sz val="14"/>
        <color indexed="8"/>
        <rFont val="Times New Roman"/>
        <family val="1"/>
      </rPr>
      <t xml:space="preserve">   Біолог. Викладач закладу</t>
    </r>
  </si>
  <si>
    <t>091 Біологія</t>
  </si>
  <si>
    <r>
      <t xml:space="preserve">галузі знань              </t>
    </r>
    <r>
      <rPr>
        <sz val="14"/>
        <rFont val="Times New Roman"/>
        <family val="1"/>
      </rPr>
      <t>09 Біологія</t>
    </r>
  </si>
  <si>
    <r>
      <t xml:space="preserve">за освітньо-професійною програмою </t>
    </r>
    <r>
      <rPr>
        <sz val="14"/>
        <rFont val="Times New Roman"/>
        <family val="1"/>
      </rPr>
      <t>"Біологія"</t>
    </r>
  </si>
  <si>
    <t>К/Л</t>
  </si>
  <si>
    <t xml:space="preserve">вищої освіти. </t>
  </si>
  <si>
    <t>1з,2з</t>
  </si>
  <si>
    <r>
      <rPr>
        <b/>
        <sz val="11"/>
        <rFont val="Times New Roman"/>
        <family val="1"/>
      </rPr>
      <t>25</t>
    </r>
    <r>
      <rPr>
        <sz val="11"/>
        <rFont val="Times New Roman"/>
        <family val="1"/>
      </rPr>
      <t xml:space="preserve">           28</t>
    </r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</si>
  <si>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            4</t>
    </r>
  </si>
  <si>
    <r>
      <rPr>
        <b/>
        <sz val="11"/>
        <rFont val="Times New Roman"/>
        <family val="1"/>
      </rPr>
      <t xml:space="preserve">1  </t>
    </r>
    <r>
      <rPr>
        <sz val="11"/>
        <rFont val="Times New Roman"/>
        <family val="1"/>
      </rPr>
      <t xml:space="preserve">  3</t>
    </r>
  </si>
  <si>
    <r>
      <rPr>
        <b/>
        <sz val="11"/>
        <rFont val="Times New Roman"/>
        <family val="1"/>
      </rPr>
      <t>9</t>
    </r>
    <r>
      <rPr>
        <sz val="11"/>
        <rFont val="Times New Roman"/>
        <family val="1"/>
      </rPr>
      <t xml:space="preserve">     10</t>
    </r>
  </si>
  <si>
    <t>_______________________________</t>
  </si>
  <si>
    <t>_____________ (_________________)</t>
  </si>
  <si>
    <t>Гарант освітньо-професійної програми</t>
  </si>
  <si>
    <t>доц. Р. Мельник</t>
  </si>
  <si>
    <t>Завідувач кафедри ботаніки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</si>
</sst>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2"/>
    </font>
    <font>
      <sz val="12"/>
      <name val="Bookman Old Style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9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 style="thin"/>
      <right style="thick"/>
      <top/>
      <bottom style="thin"/>
    </border>
    <border>
      <left/>
      <right style="thin"/>
      <top/>
      <bottom style="thin"/>
    </border>
    <border>
      <left>
        <color indexed="63"/>
      </left>
      <right/>
      <top style="thick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ck"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thick"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>
        <color indexed="63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1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10" fillId="0" borderId="0" xfId="54" applyNumberFormat="1" applyFont="1" applyBorder="1" applyAlignment="1">
      <alignment horizontal="center" vertical="center"/>
      <protection/>
    </xf>
    <xf numFmtId="0" fontId="10" fillId="0" borderId="0" xfId="54" applyFont="1" applyBorder="1" applyAlignment="1">
      <alignment vertical="center"/>
      <protection/>
    </xf>
    <xf numFmtId="49" fontId="10" fillId="0" borderId="0" xfId="54" applyNumberFormat="1" applyFont="1" applyAlignment="1">
      <alignment horizontal="center" vertical="center"/>
      <protection/>
    </xf>
    <xf numFmtId="0" fontId="10" fillId="0" borderId="0" xfId="54" applyFont="1" applyAlignment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13" borderId="1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13" borderId="15" xfId="0" applyFont="1" applyFill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62" fillId="33" borderId="11" xfId="0" applyFont="1" applyFill="1" applyBorder="1" applyAlignment="1">
      <alignment horizontal="center" wrapText="1"/>
    </xf>
    <xf numFmtId="0" fontId="3" fillId="13" borderId="12" xfId="0" applyFont="1" applyFill="1" applyBorder="1" applyAlignment="1">
      <alignment horizontal="center" wrapText="1"/>
    </xf>
    <xf numFmtId="0" fontId="62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13" borderId="17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33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3" fillId="0" borderId="0" xfId="0" applyFont="1" applyFill="1" applyAlignment="1">
      <alignment/>
    </xf>
    <xf numFmtId="0" fontId="10" fillId="33" borderId="0" xfId="54" applyFont="1" applyFill="1" applyBorder="1" applyAlignment="1">
      <alignment horizontal="left" vertical="center"/>
      <protection/>
    </xf>
    <xf numFmtId="0" fontId="10" fillId="33" borderId="0" xfId="54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/>
    </xf>
    <xf numFmtId="0" fontId="1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9" xfId="0" applyFont="1" applyFill="1" applyBorder="1" applyAlignment="1">
      <alignment horizontal="center" textRotation="90"/>
    </xf>
    <xf numFmtId="0" fontId="2" fillId="33" borderId="20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textRotation="90"/>
    </xf>
    <xf numFmtId="0" fontId="2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0" xfId="0" applyFont="1" applyFill="1" applyAlignment="1">
      <alignment vertical="center"/>
    </xf>
    <xf numFmtId="0" fontId="3" fillId="33" borderId="11" xfId="0" applyFont="1" applyFill="1" applyBorder="1" applyAlignment="1">
      <alignment wrapText="1"/>
    </xf>
    <xf numFmtId="0" fontId="3" fillId="33" borderId="2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center" textRotation="90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1" fillId="33" borderId="0" xfId="0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6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textRotation="90"/>
    </xf>
    <xf numFmtId="0" fontId="3" fillId="33" borderId="13" xfId="0" applyFont="1" applyFill="1" applyBorder="1" applyAlignment="1">
      <alignment horizontal="center" textRotation="90" wrapText="1"/>
    </xf>
    <xf numFmtId="0" fontId="10" fillId="0" borderId="11" xfId="0" applyFont="1" applyBorder="1" applyAlignment="1">
      <alignment horizontal="center" vertical="center"/>
    </xf>
    <xf numFmtId="0" fontId="64" fillId="0" borderId="23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64" fillId="0" borderId="13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20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63" fillId="0" borderId="0" xfId="0" applyFont="1" applyAlignment="1">
      <alignment/>
    </xf>
    <xf numFmtId="0" fontId="10" fillId="0" borderId="0" xfId="0" applyFont="1" applyAlignment="1">
      <alignment wrapText="1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0" fillId="33" borderId="10" xfId="55" applyFont="1" applyFill="1" applyBorder="1" applyAlignment="1">
      <alignment vertical="center" wrapText="1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/>
    </xf>
    <xf numFmtId="49" fontId="12" fillId="33" borderId="10" xfId="55" applyNumberFormat="1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vertical="top" wrapText="1"/>
    </xf>
    <xf numFmtId="0" fontId="12" fillId="33" borderId="10" xfId="55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/>
      <protection/>
    </xf>
    <xf numFmtId="0" fontId="10" fillId="33" borderId="10" xfId="53" applyNumberFormat="1" applyFont="1" applyFill="1" applyBorder="1" applyAlignment="1">
      <alignment horizontal="center" vertical="center"/>
      <protection/>
    </xf>
    <xf numFmtId="0" fontId="10" fillId="33" borderId="10" xfId="53" applyFont="1" applyFill="1" applyBorder="1" applyAlignment="1">
      <alignment horizontal="center" vertical="center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10" fillId="33" borderId="10" xfId="53" applyNumberFormat="1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vertical="center" wrapText="1"/>
    </xf>
    <xf numFmtId="0" fontId="10" fillId="33" borderId="10" xfId="53" applyFont="1" applyFill="1" applyBorder="1" applyAlignment="1">
      <alignment vertical="center"/>
      <protection/>
    </xf>
    <xf numFmtId="0" fontId="10" fillId="33" borderId="10" xfId="53" applyFont="1" applyFill="1" applyBorder="1" applyAlignment="1">
      <alignment vertical="center" wrapText="1"/>
      <protection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top"/>
    </xf>
    <xf numFmtId="0" fontId="10" fillId="33" borderId="10" xfId="0" applyFont="1" applyFill="1" applyBorder="1" applyAlignment="1">
      <alignment wrapText="1"/>
    </xf>
    <xf numFmtId="0" fontId="12" fillId="33" borderId="10" xfId="53" applyNumberFormat="1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vertical="top" wrapText="1"/>
    </xf>
    <xf numFmtId="0" fontId="12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53" applyFont="1" applyFill="1" applyBorder="1" applyAlignment="1">
      <alignment horizontal="center" vertical="center"/>
      <protection/>
    </xf>
    <xf numFmtId="49" fontId="12" fillId="33" borderId="10" xfId="0" applyNumberFormat="1" applyFont="1" applyFill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0" fontId="20" fillId="0" borderId="0" xfId="54" applyFont="1">
      <alignment/>
      <protection/>
    </xf>
    <xf numFmtId="49" fontId="10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right" vertical="center"/>
    </xf>
    <xf numFmtId="0" fontId="10" fillId="0" borderId="0" xfId="54" applyFont="1" applyFill="1" applyBorder="1" applyAlignment="1">
      <alignment vertical="center"/>
      <protection/>
    </xf>
    <xf numFmtId="49" fontId="10" fillId="0" borderId="0" xfId="53" applyNumberFormat="1" applyFont="1" applyBorder="1" applyAlignment="1">
      <alignment horizontal="right" vertical="center"/>
      <protection/>
    </xf>
    <xf numFmtId="0" fontId="12" fillId="0" borderId="0" xfId="53" applyFont="1" applyBorder="1" applyAlignment="1">
      <alignment horizontal="left" vertical="center"/>
      <protection/>
    </xf>
    <xf numFmtId="0" fontId="10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20" fillId="0" borderId="0" xfId="54" applyFont="1" applyBorder="1" applyAlignment="1">
      <alignment vertical="center"/>
      <protection/>
    </xf>
    <xf numFmtId="0" fontId="20" fillId="0" borderId="0" xfId="54" applyFont="1" applyBorder="1" applyAlignment="1">
      <alignment/>
      <protection/>
    </xf>
    <xf numFmtId="0" fontId="20" fillId="0" borderId="0" xfId="54" applyFont="1" applyAlignment="1">
      <alignment vertical="center"/>
      <protection/>
    </xf>
    <xf numFmtId="49" fontId="6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33" borderId="20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49" fontId="65" fillId="33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center"/>
    </xf>
    <xf numFmtId="0" fontId="12" fillId="0" borderId="10" xfId="53" applyFont="1" applyFill="1" applyBorder="1" applyAlignment="1">
      <alignment vertical="center"/>
      <protection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3" fillId="33" borderId="19" xfId="53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2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left" wrapText="1"/>
    </xf>
    <xf numFmtId="0" fontId="21" fillId="0" borderId="0" xfId="52" applyFont="1" applyAlignment="1">
      <alignment horizontal="left"/>
      <protection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66" fillId="0" borderId="0" xfId="0" applyFont="1" applyAlignment="1">
      <alignment/>
    </xf>
    <xf numFmtId="0" fontId="22" fillId="0" borderId="0" xfId="0" applyFont="1" applyAlignment="1">
      <alignment horizontal="left"/>
    </xf>
    <xf numFmtId="0" fontId="66" fillId="0" borderId="0" xfId="0" applyFont="1" applyAlignment="1">
      <alignment/>
    </xf>
    <xf numFmtId="0" fontId="23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1" fillId="0" borderId="0" xfId="0" applyFont="1" applyAlignment="1">
      <alignment/>
    </xf>
    <xf numFmtId="0" fontId="67" fillId="0" borderId="0" xfId="0" applyFont="1" applyAlignment="1">
      <alignment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7" fillId="33" borderId="10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center" vertical="center"/>
      <protection/>
    </xf>
    <xf numFmtId="0" fontId="25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textRotation="90"/>
    </xf>
    <xf numFmtId="0" fontId="15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textRotation="90" wrapText="1"/>
    </xf>
    <xf numFmtId="0" fontId="3" fillId="33" borderId="31" xfId="0" applyFont="1" applyFill="1" applyBorder="1" applyAlignment="1">
      <alignment horizontal="center" textRotation="90" wrapText="1"/>
    </xf>
    <xf numFmtId="0" fontId="42" fillId="0" borderId="0" xfId="0" applyFont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" fillId="13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13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49" fontId="10" fillId="0" borderId="10" xfId="55" applyNumberFormat="1" applyFont="1" applyFill="1" applyBorder="1" applyAlignment="1">
      <alignment horizontal="center" vertical="center" wrapText="1"/>
      <protection/>
    </xf>
    <xf numFmtId="0" fontId="63" fillId="33" borderId="0" xfId="0" applyFont="1" applyFill="1" applyAlignment="1">
      <alignment/>
    </xf>
    <xf numFmtId="0" fontId="10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wrapText="1"/>
    </xf>
    <xf numFmtId="0" fontId="64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10" fillId="0" borderId="0" xfId="0" applyFont="1" applyBorder="1" applyAlignment="1">
      <alignment horizontal="center" textRotation="90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0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0" fillId="0" borderId="32" xfId="53" applyFont="1" applyFill="1" applyBorder="1" applyAlignment="1">
      <alignment vertical="center" wrapText="1"/>
      <protection/>
    </xf>
    <xf numFmtId="0" fontId="64" fillId="0" borderId="29" xfId="0" applyFont="1" applyBorder="1" applyAlignment="1">
      <alignment wrapText="1"/>
    </xf>
    <xf numFmtId="0" fontId="64" fillId="0" borderId="33" xfId="0" applyFont="1" applyBorder="1" applyAlignment="1">
      <alignment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53" applyFont="1" applyFill="1" applyBorder="1" applyAlignment="1">
      <alignment vertical="center" wrapText="1"/>
      <protection/>
    </xf>
    <xf numFmtId="0" fontId="63" fillId="0" borderId="0" xfId="0" applyFont="1" applyBorder="1" applyAlignment="1">
      <alignment wrapText="1"/>
    </xf>
    <xf numFmtId="0" fontId="63" fillId="0" borderId="20" xfId="0" applyFont="1" applyBorder="1" applyAlignment="1">
      <alignment wrapText="1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33" borderId="32" xfId="0" applyFont="1" applyFill="1" applyBorder="1" applyAlignment="1">
      <alignment horizontal="left" wrapText="1"/>
    </xf>
    <xf numFmtId="0" fontId="10" fillId="33" borderId="29" xfId="0" applyFont="1" applyFill="1" applyBorder="1" applyAlignment="1">
      <alignment horizontal="left" wrapText="1"/>
    </xf>
    <xf numFmtId="0" fontId="10" fillId="33" borderId="33" xfId="0" applyFont="1" applyFill="1" applyBorder="1" applyAlignment="1">
      <alignment horizontal="left" wrapText="1"/>
    </xf>
    <xf numFmtId="0" fontId="10" fillId="33" borderId="32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 wrapText="1"/>
    </xf>
    <xf numFmtId="0" fontId="10" fillId="33" borderId="35" xfId="53" applyFont="1" applyFill="1" applyBorder="1" applyAlignment="1">
      <alignment vertical="center" wrapText="1"/>
      <protection/>
    </xf>
    <xf numFmtId="0" fontId="16" fillId="33" borderId="36" xfId="0" applyFont="1" applyFill="1" applyBorder="1" applyAlignment="1">
      <alignment wrapText="1"/>
    </xf>
    <xf numFmtId="0" fontId="16" fillId="33" borderId="17" xfId="0" applyFont="1" applyFill="1" applyBorder="1" applyAlignment="1">
      <alignment wrapText="1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textRotation="90"/>
    </xf>
    <xf numFmtId="0" fontId="10" fillId="33" borderId="32" xfId="0" applyFont="1" applyFill="1" applyBorder="1" applyAlignment="1">
      <alignment horizontal="center" wrapText="1"/>
    </xf>
    <xf numFmtId="0" fontId="10" fillId="33" borderId="33" xfId="0" applyFont="1" applyFill="1" applyBorder="1" applyAlignment="1">
      <alignment horizontal="center" wrapText="1"/>
    </xf>
    <xf numFmtId="0" fontId="63" fillId="0" borderId="0" xfId="0" applyFont="1" applyAlignment="1">
      <alignment wrapText="1"/>
    </xf>
    <xf numFmtId="0" fontId="3" fillId="0" borderId="3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 textRotation="90" wrapText="1"/>
    </xf>
    <xf numFmtId="0" fontId="10" fillId="0" borderId="33" xfId="0" applyFont="1" applyBorder="1" applyAlignment="1">
      <alignment horizontal="left" vertical="center" textRotation="90" wrapText="1"/>
    </xf>
    <xf numFmtId="0" fontId="8" fillId="0" borderId="0" xfId="0" applyFont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/>
    </xf>
    <xf numFmtId="0" fontId="10" fillId="0" borderId="33" xfId="0" applyFont="1" applyBorder="1" applyAlignment="1">
      <alignment horizontal="center" vertical="center" textRotation="90"/>
    </xf>
    <xf numFmtId="0" fontId="10" fillId="33" borderId="0" xfId="0" applyFont="1" applyFill="1" applyAlignment="1">
      <alignment horizontal="left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2" fillId="33" borderId="11" xfId="53" applyFont="1" applyFill="1" applyBorder="1" applyAlignment="1">
      <alignment horizontal="center" vertical="center" textRotation="90"/>
      <protection/>
    </xf>
    <xf numFmtId="0" fontId="12" fillId="33" borderId="21" xfId="53" applyFont="1" applyFill="1" applyBorder="1" applyAlignment="1">
      <alignment horizontal="center" vertical="center" textRotation="90"/>
      <protection/>
    </xf>
    <xf numFmtId="0" fontId="12" fillId="33" borderId="12" xfId="53" applyFont="1" applyFill="1" applyBorder="1" applyAlignment="1">
      <alignment horizontal="center" vertical="center" textRotation="90"/>
      <protection/>
    </xf>
    <xf numFmtId="0" fontId="12" fillId="33" borderId="19" xfId="0" applyFont="1" applyFill="1" applyBorder="1" applyAlignment="1">
      <alignment horizontal="center" wrapText="1"/>
    </xf>
    <xf numFmtId="0" fontId="12" fillId="33" borderId="23" xfId="0" applyFont="1" applyFill="1" applyBorder="1" applyAlignment="1">
      <alignment horizontal="center" wrapText="1"/>
    </xf>
    <xf numFmtId="0" fontId="63" fillId="33" borderId="23" xfId="0" applyFont="1" applyFill="1" applyBorder="1" applyAlignment="1">
      <alignment horizontal="center" wrapText="1"/>
    </xf>
    <xf numFmtId="0" fontId="63" fillId="33" borderId="35" xfId="0" applyFont="1" applyFill="1" applyBorder="1" applyAlignment="1">
      <alignment horizontal="center" wrapText="1"/>
    </xf>
    <xf numFmtId="0" fontId="63" fillId="33" borderId="36" xfId="0" applyFont="1" applyFill="1" applyBorder="1" applyAlignment="1">
      <alignment horizontal="center" wrapText="1"/>
    </xf>
    <xf numFmtId="0" fontId="12" fillId="33" borderId="32" xfId="53" applyFont="1" applyFill="1" applyBorder="1" applyAlignment="1">
      <alignment horizontal="center" vertical="center" wrapText="1"/>
      <protection/>
    </xf>
    <xf numFmtId="0" fontId="63" fillId="33" borderId="29" xfId="0" applyFont="1" applyFill="1" applyBorder="1" applyAlignment="1">
      <alignment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 wrapText="1"/>
    </xf>
    <xf numFmtId="49" fontId="12" fillId="33" borderId="11" xfId="53" applyNumberFormat="1" applyFont="1" applyFill="1" applyBorder="1" applyAlignment="1">
      <alignment horizontal="center" vertical="center" textRotation="90"/>
      <protection/>
    </xf>
    <xf numFmtId="49" fontId="12" fillId="33" borderId="21" xfId="53" applyNumberFormat="1" applyFont="1" applyFill="1" applyBorder="1" applyAlignment="1">
      <alignment horizontal="center" vertical="center" textRotation="90"/>
      <protection/>
    </xf>
    <xf numFmtId="49" fontId="12" fillId="33" borderId="12" xfId="53" applyNumberFormat="1" applyFont="1" applyFill="1" applyBorder="1" applyAlignment="1">
      <alignment horizontal="center" vertical="center" textRotation="90"/>
      <protection/>
    </xf>
    <xf numFmtId="0" fontId="12" fillId="33" borderId="11" xfId="53" applyFont="1" applyFill="1" applyBorder="1" applyAlignment="1">
      <alignment horizontal="center" vertical="center"/>
      <protection/>
    </xf>
    <xf numFmtId="0" fontId="12" fillId="33" borderId="21" xfId="53" applyFont="1" applyFill="1" applyBorder="1" applyAlignment="1">
      <alignment horizontal="center" vertical="center"/>
      <protection/>
    </xf>
    <xf numFmtId="0" fontId="12" fillId="33" borderId="12" xfId="53" applyFont="1" applyFill="1" applyBorder="1" applyAlignment="1">
      <alignment horizontal="center" vertical="center"/>
      <protection/>
    </xf>
    <xf numFmtId="0" fontId="12" fillId="33" borderId="19" xfId="53" applyFont="1" applyFill="1" applyBorder="1" applyAlignment="1">
      <alignment horizontal="center" vertical="center" wrapText="1"/>
      <protection/>
    </xf>
    <xf numFmtId="0" fontId="12" fillId="33" borderId="15" xfId="53" applyFont="1" applyFill="1" applyBorder="1" applyAlignment="1">
      <alignment horizontal="center" vertical="center" wrapText="1"/>
      <protection/>
    </xf>
    <xf numFmtId="0" fontId="63" fillId="33" borderId="35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12" fillId="33" borderId="11" xfId="53" applyFont="1" applyFill="1" applyBorder="1" applyAlignment="1">
      <alignment horizontal="center" vertical="center" textRotation="90" wrapText="1"/>
      <protection/>
    </xf>
    <xf numFmtId="0" fontId="12" fillId="33" borderId="21" xfId="53" applyFont="1" applyFill="1" applyBorder="1" applyAlignment="1">
      <alignment horizontal="center" vertical="center" textRotation="90" wrapText="1"/>
      <protection/>
    </xf>
    <xf numFmtId="0" fontId="63" fillId="33" borderId="21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12" fillId="33" borderId="19" xfId="53" applyFont="1" applyFill="1" applyBorder="1" applyAlignment="1">
      <alignment horizontal="center" vertical="center"/>
      <protection/>
    </xf>
    <xf numFmtId="0" fontId="12" fillId="33" borderId="23" xfId="53" applyFont="1" applyFill="1" applyBorder="1" applyAlignment="1">
      <alignment horizontal="center" vertical="center"/>
      <protection/>
    </xf>
    <xf numFmtId="0" fontId="63" fillId="33" borderId="15" xfId="0" applyFont="1" applyFill="1" applyBorder="1" applyAlignment="1">
      <alignment horizontal="center" vertical="center"/>
    </xf>
    <xf numFmtId="0" fontId="63" fillId="33" borderId="35" xfId="0" applyFont="1" applyFill="1" applyBorder="1" applyAlignment="1">
      <alignment horizontal="center" vertical="center"/>
    </xf>
    <xf numFmtId="0" fontId="63" fillId="33" borderId="36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textRotation="90"/>
    </xf>
    <xf numFmtId="0" fontId="12" fillId="33" borderId="21" xfId="0" applyFont="1" applyFill="1" applyBorder="1" applyAlignment="1">
      <alignment horizontal="center" vertical="center" textRotation="90"/>
    </xf>
    <xf numFmtId="0" fontId="12" fillId="33" borderId="12" xfId="0" applyFont="1" applyFill="1" applyBorder="1" applyAlignment="1">
      <alignment horizontal="center" vertical="center" textRotation="90"/>
    </xf>
    <xf numFmtId="0" fontId="12" fillId="33" borderId="36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2" fillId="33" borderId="12" xfId="53" applyFont="1" applyFill="1" applyBorder="1" applyAlignment="1">
      <alignment horizontal="center" vertical="center" textRotation="90" wrapText="1"/>
      <protection/>
    </xf>
    <xf numFmtId="0" fontId="12" fillId="33" borderId="15" xfId="53" applyFont="1" applyFill="1" applyBorder="1" applyAlignment="1">
      <alignment horizontal="center" vertical="center" textRotation="90" wrapText="1"/>
      <protection/>
    </xf>
    <xf numFmtId="0" fontId="63" fillId="33" borderId="20" xfId="0" applyFont="1" applyFill="1" applyBorder="1" applyAlignment="1">
      <alignment horizontal="center" vertical="center"/>
    </xf>
    <xf numFmtId="0" fontId="12" fillId="33" borderId="32" xfId="53" applyFont="1" applyFill="1" applyBorder="1" applyAlignment="1">
      <alignment horizontal="center" vertical="center"/>
      <protection/>
    </xf>
    <xf numFmtId="0" fontId="12" fillId="33" borderId="29" xfId="53" applyFont="1" applyFill="1" applyBorder="1" applyAlignment="1">
      <alignment horizontal="center" vertical="center"/>
      <protection/>
    </xf>
    <xf numFmtId="0" fontId="12" fillId="33" borderId="33" xfId="53" applyFont="1" applyFill="1" applyBorder="1" applyAlignment="1">
      <alignment horizontal="center" vertical="center"/>
      <protection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textRotation="90" wrapText="1"/>
    </xf>
    <xf numFmtId="0" fontId="3" fillId="33" borderId="21" xfId="0" applyFont="1" applyFill="1" applyBorder="1" applyAlignment="1">
      <alignment horizontal="center" textRotation="90" wrapText="1"/>
    </xf>
    <xf numFmtId="0" fontId="3" fillId="33" borderId="12" xfId="0" applyFont="1" applyFill="1" applyBorder="1" applyAlignment="1">
      <alignment horizontal="center" textRotation="90" wrapText="1"/>
    </xf>
    <xf numFmtId="0" fontId="3" fillId="33" borderId="32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textRotation="90" wrapText="1"/>
    </xf>
    <xf numFmtId="0" fontId="3" fillId="33" borderId="31" xfId="0" applyFont="1" applyFill="1" applyBorder="1" applyAlignment="1">
      <alignment horizontal="center" textRotation="90" wrapText="1"/>
    </xf>
    <xf numFmtId="0" fontId="3" fillId="33" borderId="46" xfId="0" applyFont="1" applyFill="1" applyBorder="1" applyAlignment="1">
      <alignment horizontal="center" textRotation="90" wrapText="1"/>
    </xf>
    <xf numFmtId="0" fontId="3" fillId="33" borderId="33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textRotation="90"/>
    </xf>
    <xf numFmtId="0" fontId="11" fillId="33" borderId="21" xfId="0" applyFont="1" applyFill="1" applyBorder="1" applyAlignment="1">
      <alignment horizontal="center" textRotation="90"/>
    </xf>
    <xf numFmtId="0" fontId="11" fillId="33" borderId="12" xfId="0" applyFont="1" applyFill="1" applyBorder="1" applyAlignment="1">
      <alignment horizontal="center" textRotation="90"/>
    </xf>
    <xf numFmtId="0" fontId="15" fillId="33" borderId="11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1" fontId="3" fillId="33" borderId="48" xfId="0" applyNumberFormat="1" applyFont="1" applyFill="1" applyBorder="1" applyAlignment="1">
      <alignment horizontal="center" vertical="center" wrapText="1"/>
    </xf>
    <xf numFmtId="1" fontId="3" fillId="33" borderId="46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180" fontId="3" fillId="33" borderId="48" xfId="0" applyNumberFormat="1" applyFont="1" applyFill="1" applyBorder="1" applyAlignment="1">
      <alignment horizontal="center" vertical="center" wrapText="1"/>
    </xf>
    <xf numFmtId="180" fontId="3" fillId="33" borderId="46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wrapText="1"/>
    </xf>
    <xf numFmtId="0" fontId="3" fillId="13" borderId="12" xfId="0" applyFont="1" applyFill="1" applyBorder="1" applyAlignment="1">
      <alignment horizontal="center" wrapText="1"/>
    </xf>
    <xf numFmtId="49" fontId="3" fillId="35" borderId="0" xfId="0" applyNumberFormat="1" applyFont="1" applyFill="1" applyBorder="1" applyAlignment="1">
      <alignment horizontal="center" vertical="top" wrapText="1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49" fontId="3" fillId="35" borderId="0" xfId="0" applyNumberFormat="1" applyFont="1" applyFill="1" applyAlignment="1">
      <alignment horizontal="center"/>
    </xf>
    <xf numFmtId="0" fontId="10" fillId="35" borderId="0" xfId="0" applyFont="1" applyFill="1" applyAlignment="1">
      <alignment/>
    </xf>
    <xf numFmtId="0" fontId="10" fillId="35" borderId="0" xfId="54" applyFont="1" applyFill="1" applyBorder="1" applyAlignment="1">
      <alignment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нига2" xfId="53"/>
    <cellStyle name="Обычный_Навчальний план ГБ" xfId="54"/>
    <cellStyle name="Обычный_ФХ, ЕК, ДЕФ. стац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view="pageBreakPreview" zoomScale="93" zoomScaleNormal="93" zoomScaleSheetLayoutView="93" zoomScalePageLayoutView="0" workbookViewId="0" topLeftCell="A1">
      <selection activeCell="B3" activeCellId="1" sqref="B1:O3 B3:O3"/>
    </sheetView>
  </sheetViews>
  <sheetFormatPr defaultColWidth="9.140625" defaultRowHeight="15"/>
  <cols>
    <col min="1" max="10" width="3.7109375" style="2" customWidth="1"/>
    <col min="11" max="11" width="4.8515625" style="2" customWidth="1"/>
    <col min="12" max="22" width="3.7109375" style="2" customWidth="1"/>
    <col min="23" max="23" width="5.421875" style="2" customWidth="1"/>
    <col min="24" max="31" width="3.7109375" style="2" customWidth="1"/>
    <col min="32" max="32" width="4.57421875" style="2" customWidth="1"/>
    <col min="33" max="33" width="3.7109375" style="2" customWidth="1"/>
    <col min="34" max="38" width="4.7109375" style="2" customWidth="1"/>
    <col min="39" max="49" width="3.7109375" style="2" customWidth="1"/>
    <col min="50" max="50" width="2.7109375" style="2" customWidth="1"/>
    <col min="51" max="51" width="3.421875" style="2" customWidth="1"/>
    <col min="52" max="53" width="2.7109375" style="2" customWidth="1"/>
  </cols>
  <sheetData>
    <row r="1" spans="1:53" s="101" customFormat="1" ht="18.75">
      <c r="A1" s="97"/>
      <c r="B1" s="46"/>
      <c r="C1" s="46"/>
      <c r="D1" s="46"/>
      <c r="E1" s="138" t="s">
        <v>177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92"/>
      <c r="Q1" s="92"/>
      <c r="R1" s="178"/>
      <c r="S1" s="178"/>
      <c r="T1" s="178"/>
      <c r="U1" s="178"/>
      <c r="V1" s="178"/>
      <c r="W1" s="178"/>
      <c r="X1" s="178"/>
      <c r="Y1" s="180" t="s">
        <v>58</v>
      </c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92"/>
      <c r="AZ1" s="92"/>
      <c r="BA1" s="92"/>
    </row>
    <row r="2" spans="1:53" s="101" customFormat="1" ht="15" customHeight="1">
      <c r="A2" s="181"/>
      <c r="B2" s="46" t="s">
        <v>195</v>
      </c>
      <c r="C2" s="46"/>
      <c r="D2" s="46"/>
      <c r="E2" s="228"/>
      <c r="F2" s="46"/>
      <c r="G2" s="46"/>
      <c r="H2" s="46"/>
      <c r="I2" s="46"/>
      <c r="J2" s="46"/>
      <c r="K2" s="46"/>
      <c r="L2" s="46"/>
      <c r="M2" s="46"/>
      <c r="N2" s="46"/>
      <c r="O2" s="46"/>
      <c r="P2" s="102"/>
      <c r="Q2" s="102"/>
      <c r="R2" s="182"/>
      <c r="S2" s="182"/>
      <c r="T2" s="182"/>
      <c r="U2" s="182"/>
      <c r="V2" s="182"/>
      <c r="W2" s="182"/>
      <c r="X2" s="182"/>
      <c r="Y2" s="183" t="s">
        <v>59</v>
      </c>
      <c r="Z2" s="182"/>
      <c r="AA2" s="182"/>
      <c r="AB2" s="182"/>
      <c r="AC2" s="182"/>
      <c r="AD2" s="182"/>
      <c r="AE2" s="182"/>
      <c r="AF2" s="182"/>
      <c r="AG2" s="178"/>
      <c r="AH2" s="178"/>
      <c r="AI2" s="182"/>
      <c r="AJ2" s="178"/>
      <c r="AK2" s="178"/>
      <c r="AL2" s="178"/>
      <c r="AM2" s="178"/>
      <c r="AN2" s="178"/>
      <c r="AO2" s="179"/>
      <c r="AP2" s="178"/>
      <c r="AQ2" s="178"/>
      <c r="AR2" s="178"/>
      <c r="AS2" s="178"/>
      <c r="AT2" s="178"/>
      <c r="AU2" s="178"/>
      <c r="AV2" s="178"/>
      <c r="AW2" s="178"/>
      <c r="AX2" s="178"/>
      <c r="AY2" s="92"/>
      <c r="AZ2" s="92"/>
      <c r="BA2" s="92"/>
    </row>
    <row r="3" spans="1:53" s="101" customFormat="1" ht="15.75" customHeight="1">
      <c r="A3" s="97"/>
      <c r="B3" s="308" t="s">
        <v>196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102"/>
      <c r="Q3" s="10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92"/>
      <c r="AZ3" s="92"/>
      <c r="BA3" s="92"/>
    </row>
    <row r="4" spans="1:53" s="101" customFormat="1" ht="18.75">
      <c r="A4" s="97"/>
      <c r="B4" s="185" t="s">
        <v>134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92"/>
      <c r="Q4" s="92"/>
      <c r="R4" s="178"/>
      <c r="S4" s="178"/>
      <c r="T4" s="178"/>
      <c r="U4" s="178"/>
      <c r="V4" s="178"/>
      <c r="W4" s="178"/>
      <c r="X4" s="183" t="s">
        <v>60</v>
      </c>
      <c r="Y4" s="183"/>
      <c r="Z4" s="183"/>
      <c r="AA4" s="183"/>
      <c r="AB4" s="183"/>
      <c r="AC4" s="183"/>
      <c r="AD4" s="186"/>
      <c r="AE4" s="186"/>
      <c r="AF4" s="187"/>
      <c r="AG4" s="187"/>
      <c r="AH4" s="187"/>
      <c r="AI4" s="187"/>
      <c r="AJ4" s="187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92"/>
      <c r="AZ4" s="92"/>
      <c r="BA4" s="92"/>
    </row>
    <row r="5" spans="1:53" s="104" customFormat="1" ht="15" customHeight="1">
      <c r="A5" s="97"/>
      <c r="B5" s="178" t="s">
        <v>178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92"/>
      <c r="Q5" s="179" t="s">
        <v>187</v>
      </c>
      <c r="R5" s="188"/>
      <c r="T5" s="188"/>
      <c r="U5" s="188"/>
      <c r="V5" s="188"/>
      <c r="W5" s="188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 t="s">
        <v>183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86"/>
      <c r="AX5" s="186"/>
      <c r="AY5" s="96"/>
      <c r="BA5" s="92"/>
    </row>
    <row r="6" spans="1:53" s="104" customFormat="1" ht="18.75">
      <c r="A6" s="96"/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92"/>
      <c r="Q6" s="188" t="s">
        <v>179</v>
      </c>
      <c r="R6" s="188"/>
      <c r="T6" s="188"/>
      <c r="U6" s="188"/>
      <c r="V6" s="188"/>
      <c r="W6" s="190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2"/>
      <c r="AX6" s="192"/>
      <c r="AY6" s="103"/>
      <c r="BA6" s="92"/>
    </row>
    <row r="7" spans="1:53" s="101" customFormat="1" ht="18.75" customHeight="1">
      <c r="A7" s="96"/>
      <c r="B7" s="178" t="s">
        <v>180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92"/>
      <c r="Q7" s="188" t="s">
        <v>181</v>
      </c>
      <c r="R7" s="193"/>
      <c r="T7" s="193"/>
      <c r="U7" s="193"/>
      <c r="V7" s="191" t="s">
        <v>185</v>
      </c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5"/>
      <c r="AJ7" s="191" t="s">
        <v>184</v>
      </c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6"/>
      <c r="AX7" s="186"/>
      <c r="AY7" s="96"/>
      <c r="AZ7" s="92"/>
      <c r="BA7" s="92"/>
    </row>
    <row r="8" spans="1:53" s="101" customFormat="1" ht="18.7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188" t="s">
        <v>186</v>
      </c>
      <c r="R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7"/>
      <c r="AG8" s="187"/>
      <c r="AH8" s="196"/>
      <c r="AI8" s="186"/>
      <c r="AJ8" s="186" t="s">
        <v>189</v>
      </c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6"/>
      <c r="AX8" s="186"/>
      <c r="AY8" s="96"/>
      <c r="AZ8" s="92"/>
      <c r="BA8" s="92"/>
    </row>
    <row r="9" spans="1:53" s="101" customFormat="1" ht="18.7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188" t="s">
        <v>182</v>
      </c>
      <c r="R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97"/>
      <c r="AJ9" s="197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97"/>
      <c r="AZ9" s="92"/>
      <c r="BA9" s="92"/>
    </row>
    <row r="10" spans="1:53" s="101" customFormat="1" ht="18.7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86"/>
      <c r="AJ10" s="186" t="s">
        <v>133</v>
      </c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97"/>
      <c r="AZ10" s="92"/>
      <c r="BA10" s="92"/>
    </row>
    <row r="11" spans="1:53" s="101" customFormat="1" ht="18.7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86"/>
      <c r="AJ11" s="186" t="s">
        <v>111</v>
      </c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97"/>
      <c r="AZ11" s="92"/>
      <c r="BA11" s="92"/>
    </row>
    <row r="12" spans="1:53" s="101" customFormat="1" ht="18.7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96"/>
      <c r="AJ12" s="196" t="s">
        <v>112</v>
      </c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97"/>
      <c r="AZ12" s="92"/>
      <c r="BA12" s="92"/>
    </row>
    <row r="13" spans="1:49" s="101" customFormat="1" ht="15.7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0" t="s">
        <v>100</v>
      </c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Q13" s="106"/>
      <c r="AR13" s="106"/>
      <c r="AS13" s="106"/>
      <c r="AT13" s="105"/>
      <c r="AU13" s="105"/>
      <c r="AV13" s="105"/>
      <c r="AW13" s="105"/>
    </row>
    <row r="14" spans="1:49" s="1" customFormat="1" ht="15">
      <c r="A14" s="280" t="s">
        <v>61</v>
      </c>
      <c r="B14" s="235" t="s">
        <v>34</v>
      </c>
      <c r="C14" s="236"/>
      <c r="D14" s="236"/>
      <c r="E14" s="236"/>
      <c r="F14" s="237"/>
      <c r="G14" s="235" t="s">
        <v>35</v>
      </c>
      <c r="H14" s="236"/>
      <c r="I14" s="236"/>
      <c r="J14" s="237"/>
      <c r="K14" s="235" t="s">
        <v>36</v>
      </c>
      <c r="L14" s="236"/>
      <c r="M14" s="236"/>
      <c r="N14" s="237"/>
      <c r="O14" s="235" t="s">
        <v>37</v>
      </c>
      <c r="P14" s="236"/>
      <c r="Q14" s="236"/>
      <c r="R14" s="236"/>
      <c r="S14" s="237"/>
      <c r="T14" s="235" t="s">
        <v>38</v>
      </c>
      <c r="U14" s="236"/>
      <c r="V14" s="236"/>
      <c r="W14" s="237"/>
      <c r="X14" s="235" t="s">
        <v>39</v>
      </c>
      <c r="Y14" s="236"/>
      <c r="Z14" s="236"/>
      <c r="AA14" s="237"/>
      <c r="AB14" s="235" t="s">
        <v>40</v>
      </c>
      <c r="AC14" s="236"/>
      <c r="AD14" s="236"/>
      <c r="AE14" s="236"/>
      <c r="AF14" s="237"/>
      <c r="AG14" s="235" t="s">
        <v>41</v>
      </c>
      <c r="AH14" s="236"/>
      <c r="AI14" s="236"/>
      <c r="AJ14" s="237"/>
      <c r="AK14" s="235" t="s">
        <v>42</v>
      </c>
      <c r="AL14" s="236"/>
      <c r="AM14" s="236"/>
      <c r="AN14" s="237"/>
      <c r="AO14" s="235" t="s">
        <v>50</v>
      </c>
      <c r="AP14" s="236"/>
      <c r="AQ14" s="236"/>
      <c r="AR14" s="236"/>
      <c r="AS14" s="237"/>
      <c r="AT14" s="235" t="s">
        <v>51</v>
      </c>
      <c r="AU14" s="236"/>
      <c r="AV14" s="236"/>
      <c r="AW14" s="237"/>
    </row>
    <row r="15" spans="1:49" s="1" customFormat="1" ht="15">
      <c r="A15" s="281"/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>
        <v>11</v>
      </c>
      <c r="M15" s="7">
        <v>12</v>
      </c>
      <c r="N15" s="7">
        <v>13</v>
      </c>
      <c r="O15" s="7">
        <v>14</v>
      </c>
      <c r="P15" s="7">
        <v>15</v>
      </c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  <c r="X15" s="7">
        <v>23</v>
      </c>
      <c r="Y15" s="7">
        <v>24</v>
      </c>
      <c r="Z15" s="7">
        <v>25</v>
      </c>
      <c r="AA15" s="7">
        <v>26</v>
      </c>
      <c r="AB15" s="7">
        <v>27</v>
      </c>
      <c r="AC15" s="7">
        <v>28</v>
      </c>
      <c r="AD15" s="7">
        <v>29</v>
      </c>
      <c r="AE15" s="7">
        <v>30</v>
      </c>
      <c r="AF15" s="7">
        <v>31</v>
      </c>
      <c r="AG15" s="7">
        <v>32</v>
      </c>
      <c r="AH15" s="7">
        <v>33</v>
      </c>
      <c r="AI15" s="7">
        <v>34</v>
      </c>
      <c r="AJ15" s="7">
        <v>35</v>
      </c>
      <c r="AK15" s="7">
        <v>36</v>
      </c>
      <c r="AL15" s="7">
        <v>37</v>
      </c>
      <c r="AM15" s="7">
        <v>38</v>
      </c>
      <c r="AN15" s="7">
        <v>39</v>
      </c>
      <c r="AO15" s="7">
        <v>40</v>
      </c>
      <c r="AP15" s="7">
        <v>41</v>
      </c>
      <c r="AQ15" s="7">
        <v>42</v>
      </c>
      <c r="AR15" s="7">
        <v>43</v>
      </c>
      <c r="AS15" s="7">
        <v>44</v>
      </c>
      <c r="AT15" s="7">
        <v>45</v>
      </c>
      <c r="AU15" s="7">
        <v>46</v>
      </c>
      <c r="AV15" s="7">
        <v>47</v>
      </c>
      <c r="AW15" s="7">
        <v>48</v>
      </c>
    </row>
    <row r="16" spans="1:50" s="1" customFormat="1" ht="15" hidden="1">
      <c r="A16" s="281"/>
      <c r="B16" s="35">
        <v>29</v>
      </c>
      <c r="C16" s="35">
        <v>5</v>
      </c>
      <c r="D16" s="8">
        <v>12</v>
      </c>
      <c r="E16" s="8">
        <v>19</v>
      </c>
      <c r="F16" s="8">
        <v>26</v>
      </c>
      <c r="G16" s="8">
        <v>3</v>
      </c>
      <c r="H16" s="8">
        <v>10</v>
      </c>
      <c r="I16" s="36">
        <v>17</v>
      </c>
      <c r="J16" s="37">
        <v>24</v>
      </c>
      <c r="K16" s="8">
        <v>31</v>
      </c>
      <c r="L16" s="8">
        <v>7</v>
      </c>
      <c r="M16" s="33">
        <v>14</v>
      </c>
      <c r="N16" s="8">
        <v>21</v>
      </c>
      <c r="O16" s="8">
        <v>28</v>
      </c>
      <c r="P16" s="8">
        <v>5</v>
      </c>
      <c r="Q16" s="8">
        <v>12</v>
      </c>
      <c r="R16" s="8">
        <v>19</v>
      </c>
      <c r="S16" s="33">
        <v>26</v>
      </c>
      <c r="T16" s="38">
        <v>2</v>
      </c>
      <c r="U16" s="38">
        <v>9</v>
      </c>
      <c r="V16" s="8">
        <v>16</v>
      </c>
      <c r="W16" s="36">
        <v>23</v>
      </c>
      <c r="X16" s="37">
        <v>30</v>
      </c>
      <c r="Y16" s="8">
        <v>6</v>
      </c>
      <c r="Z16" s="8">
        <v>13</v>
      </c>
      <c r="AA16" s="8">
        <v>20</v>
      </c>
      <c r="AB16" s="8">
        <v>27</v>
      </c>
      <c r="AC16" s="8">
        <v>6</v>
      </c>
      <c r="AD16" s="8">
        <v>13</v>
      </c>
      <c r="AE16" s="36">
        <v>20</v>
      </c>
      <c r="AF16" s="37">
        <v>27</v>
      </c>
      <c r="AG16" s="8">
        <v>3</v>
      </c>
      <c r="AH16" s="8">
        <v>10</v>
      </c>
      <c r="AI16" s="39">
        <v>17</v>
      </c>
      <c r="AJ16" s="8">
        <v>24</v>
      </c>
      <c r="AK16" s="39">
        <v>1</v>
      </c>
      <c r="AL16" s="8">
        <v>8</v>
      </c>
      <c r="AM16" s="8">
        <v>15</v>
      </c>
      <c r="AN16" s="8">
        <v>22</v>
      </c>
      <c r="AO16" s="8">
        <v>29</v>
      </c>
      <c r="AP16" s="38">
        <v>5</v>
      </c>
      <c r="AQ16" s="8">
        <v>12</v>
      </c>
      <c r="AR16" s="8">
        <v>19</v>
      </c>
      <c r="AS16" s="8">
        <v>26</v>
      </c>
      <c r="AT16" s="8">
        <v>3</v>
      </c>
      <c r="AU16" s="8">
        <v>10</v>
      </c>
      <c r="AV16" s="8">
        <v>17</v>
      </c>
      <c r="AW16" s="8">
        <v>24</v>
      </c>
      <c r="AX16" s="21"/>
    </row>
    <row r="17" spans="1:49" s="1" customFormat="1" ht="30" hidden="1" thickBot="1">
      <c r="A17" s="22"/>
      <c r="B17" s="40">
        <v>2</v>
      </c>
      <c r="C17" s="40">
        <v>9</v>
      </c>
      <c r="D17" s="9">
        <v>16</v>
      </c>
      <c r="E17" s="9">
        <v>23</v>
      </c>
      <c r="F17" s="9">
        <v>30</v>
      </c>
      <c r="G17" s="9">
        <v>7</v>
      </c>
      <c r="H17" s="41">
        <v>14</v>
      </c>
      <c r="I17" s="42">
        <v>21</v>
      </c>
      <c r="J17" s="43">
        <v>28</v>
      </c>
      <c r="K17" s="9">
        <v>4</v>
      </c>
      <c r="L17" s="9">
        <v>11</v>
      </c>
      <c r="M17" s="34">
        <v>18</v>
      </c>
      <c r="N17" s="9">
        <v>25</v>
      </c>
      <c r="O17" s="9">
        <v>2</v>
      </c>
      <c r="P17" s="9">
        <v>9</v>
      </c>
      <c r="Q17" s="9">
        <v>16</v>
      </c>
      <c r="R17" s="9">
        <v>23</v>
      </c>
      <c r="S17" s="34">
        <v>30</v>
      </c>
      <c r="T17" s="9">
        <v>6</v>
      </c>
      <c r="U17" s="9">
        <v>13</v>
      </c>
      <c r="V17" s="9">
        <v>20</v>
      </c>
      <c r="W17" s="42">
        <v>27</v>
      </c>
      <c r="X17" s="43">
        <v>3</v>
      </c>
      <c r="Y17" s="9">
        <v>10</v>
      </c>
      <c r="Z17" s="9">
        <v>17</v>
      </c>
      <c r="AA17" s="9">
        <v>24</v>
      </c>
      <c r="AB17" s="9">
        <v>3</v>
      </c>
      <c r="AC17" s="9" t="s">
        <v>104</v>
      </c>
      <c r="AD17" s="9">
        <v>17</v>
      </c>
      <c r="AE17" s="42">
        <v>24</v>
      </c>
      <c r="AF17" s="43">
        <v>31</v>
      </c>
      <c r="AG17" s="9">
        <v>7</v>
      </c>
      <c r="AH17" s="9">
        <v>14</v>
      </c>
      <c r="AI17" s="34">
        <v>21</v>
      </c>
      <c r="AJ17" s="9">
        <v>28</v>
      </c>
      <c r="AK17" s="34">
        <v>5</v>
      </c>
      <c r="AL17" s="9" t="s">
        <v>105</v>
      </c>
      <c r="AM17" s="9">
        <v>19</v>
      </c>
      <c r="AN17" s="9">
        <v>26</v>
      </c>
      <c r="AO17" s="9">
        <v>2</v>
      </c>
      <c r="AP17" s="9">
        <v>9</v>
      </c>
      <c r="AQ17" s="9">
        <v>16</v>
      </c>
      <c r="AR17" s="9">
        <v>23</v>
      </c>
      <c r="AS17" s="9" t="s">
        <v>106</v>
      </c>
      <c r="AT17" s="9">
        <v>7</v>
      </c>
      <c r="AU17" s="9">
        <v>14</v>
      </c>
      <c r="AV17" s="9">
        <v>21</v>
      </c>
      <c r="AW17" s="9">
        <v>28</v>
      </c>
    </row>
    <row r="18" spans="1:49" s="1" customFormat="1" ht="15" hidden="1">
      <c r="A18" s="244" t="s">
        <v>85</v>
      </c>
      <c r="B18" s="246"/>
      <c r="C18" s="246"/>
      <c r="D18" s="246"/>
      <c r="E18" s="246"/>
      <c r="F18" s="246"/>
      <c r="G18" s="246"/>
      <c r="H18" s="246"/>
      <c r="I18" s="246"/>
      <c r="J18" s="246" t="s">
        <v>43</v>
      </c>
      <c r="K18" s="246"/>
      <c r="L18" s="246"/>
      <c r="M18" s="246"/>
      <c r="N18" s="246"/>
      <c r="O18" s="246"/>
      <c r="P18" s="246"/>
      <c r="Q18" s="246"/>
      <c r="R18" s="246"/>
      <c r="S18" s="244" t="s">
        <v>44</v>
      </c>
      <c r="T18" s="244" t="s">
        <v>44</v>
      </c>
      <c r="U18" s="244" t="s">
        <v>45</v>
      </c>
      <c r="V18" s="244" t="s">
        <v>45</v>
      </c>
      <c r="W18" s="246" t="s">
        <v>46</v>
      </c>
      <c r="X18" s="246"/>
      <c r="Y18" s="246"/>
      <c r="Z18" s="246"/>
      <c r="AA18" s="246"/>
      <c r="AB18" s="246"/>
      <c r="AC18" s="246"/>
      <c r="AD18" s="246"/>
      <c r="AE18" s="246"/>
      <c r="AF18" s="246" t="s">
        <v>43</v>
      </c>
      <c r="AG18" s="244"/>
      <c r="AH18" s="246"/>
      <c r="AI18" s="246"/>
      <c r="AJ18" s="244"/>
      <c r="AK18" s="244"/>
      <c r="AL18" s="244"/>
      <c r="AM18" s="246"/>
      <c r="AN18" s="246"/>
      <c r="AO18" s="244" t="s">
        <v>45</v>
      </c>
      <c r="AP18" s="244" t="s">
        <v>45</v>
      </c>
      <c r="AQ18" s="246" t="s">
        <v>86</v>
      </c>
      <c r="AR18" s="246" t="s">
        <v>87</v>
      </c>
      <c r="AS18" s="244" t="s">
        <v>44</v>
      </c>
      <c r="AT18" s="244" t="s">
        <v>44</v>
      </c>
      <c r="AU18" s="244" t="s">
        <v>44</v>
      </c>
      <c r="AV18" s="244" t="s">
        <v>44</v>
      </c>
      <c r="AW18" s="244" t="s">
        <v>44</v>
      </c>
    </row>
    <row r="19" spans="1:49" s="1" customFormat="1" ht="15" hidden="1">
      <c r="A19" s="245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5"/>
      <c r="T19" s="245"/>
      <c r="U19" s="245"/>
      <c r="V19" s="245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5"/>
      <c r="AH19" s="247"/>
      <c r="AI19" s="247"/>
      <c r="AJ19" s="245"/>
      <c r="AK19" s="245"/>
      <c r="AL19" s="245"/>
      <c r="AM19" s="247"/>
      <c r="AN19" s="247"/>
      <c r="AO19" s="245"/>
      <c r="AP19" s="245"/>
      <c r="AQ19" s="247"/>
      <c r="AR19" s="247"/>
      <c r="AS19" s="245"/>
      <c r="AT19" s="245"/>
      <c r="AU19" s="245"/>
      <c r="AV19" s="245"/>
      <c r="AW19" s="245"/>
    </row>
    <row r="20" spans="1:49" s="1" customFormat="1" ht="15" hidden="1">
      <c r="A20" s="244" t="s">
        <v>88</v>
      </c>
      <c r="B20" s="246"/>
      <c r="C20" s="246"/>
      <c r="D20" s="246"/>
      <c r="E20" s="246"/>
      <c r="F20" s="246"/>
      <c r="G20" s="246"/>
      <c r="H20" s="246"/>
      <c r="I20" s="246"/>
      <c r="J20" s="246" t="s">
        <v>43</v>
      </c>
      <c r="K20" s="246"/>
      <c r="L20" s="246"/>
      <c r="M20" s="246"/>
      <c r="N20" s="246"/>
      <c r="O20" s="246"/>
      <c r="P20" s="246"/>
      <c r="Q20" s="246"/>
      <c r="R20" s="246"/>
      <c r="S20" s="244" t="s">
        <v>44</v>
      </c>
      <c r="T20" s="244" t="s">
        <v>44</v>
      </c>
      <c r="U20" s="244" t="s">
        <v>45</v>
      </c>
      <c r="V20" s="244" t="s">
        <v>45</v>
      </c>
      <c r="W20" s="246" t="s">
        <v>46</v>
      </c>
      <c r="X20" s="246"/>
      <c r="Y20" s="246"/>
      <c r="Z20" s="246"/>
      <c r="AA20" s="246"/>
      <c r="AB20" s="246"/>
      <c r="AC20" s="246"/>
      <c r="AD20" s="246"/>
      <c r="AE20" s="246"/>
      <c r="AF20" s="246" t="s">
        <v>43</v>
      </c>
      <c r="AG20" s="244"/>
      <c r="AH20" s="246"/>
      <c r="AI20" s="246"/>
      <c r="AJ20" s="244"/>
      <c r="AK20" s="244"/>
      <c r="AL20" s="244"/>
      <c r="AM20" s="246"/>
      <c r="AN20" s="246"/>
      <c r="AO20" s="244" t="s">
        <v>45</v>
      </c>
      <c r="AP20" s="244" t="s">
        <v>45</v>
      </c>
      <c r="AQ20" s="246" t="s">
        <v>86</v>
      </c>
      <c r="AR20" s="246" t="s">
        <v>87</v>
      </c>
      <c r="AS20" s="244" t="s">
        <v>44</v>
      </c>
      <c r="AT20" s="244" t="s">
        <v>44</v>
      </c>
      <c r="AU20" s="244" t="s">
        <v>44</v>
      </c>
      <c r="AV20" s="244" t="s">
        <v>44</v>
      </c>
      <c r="AW20" s="244" t="s">
        <v>44</v>
      </c>
    </row>
    <row r="21" spans="1:49" s="1" customFormat="1" ht="15" hidden="1">
      <c r="A21" s="245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5"/>
      <c r="T21" s="245"/>
      <c r="U21" s="245"/>
      <c r="V21" s="245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5"/>
      <c r="AH21" s="247"/>
      <c r="AI21" s="247"/>
      <c r="AJ21" s="245"/>
      <c r="AK21" s="245"/>
      <c r="AL21" s="245"/>
      <c r="AM21" s="247"/>
      <c r="AN21" s="247"/>
      <c r="AO21" s="245"/>
      <c r="AP21" s="245"/>
      <c r="AQ21" s="247"/>
      <c r="AR21" s="247"/>
      <c r="AS21" s="245"/>
      <c r="AT21" s="245"/>
      <c r="AU21" s="245"/>
      <c r="AV21" s="245"/>
      <c r="AW21" s="245"/>
    </row>
    <row r="22" spans="1:49" s="1" customFormat="1" ht="15" hidden="1">
      <c r="A22" s="244" t="s">
        <v>89</v>
      </c>
      <c r="B22" s="246"/>
      <c r="C22" s="246"/>
      <c r="D22" s="246"/>
      <c r="E22" s="246"/>
      <c r="F22" s="246"/>
      <c r="G22" s="246"/>
      <c r="H22" s="246"/>
      <c r="I22" s="246"/>
      <c r="J22" s="246" t="s">
        <v>43</v>
      </c>
      <c r="K22" s="246"/>
      <c r="L22" s="246"/>
      <c r="M22" s="246"/>
      <c r="N22" s="246"/>
      <c r="O22" s="246"/>
      <c r="P22" s="246"/>
      <c r="Q22" s="246"/>
      <c r="R22" s="246"/>
      <c r="S22" s="244" t="s">
        <v>44</v>
      </c>
      <c r="T22" s="244" t="s">
        <v>44</v>
      </c>
      <c r="U22" s="244" t="s">
        <v>45</v>
      </c>
      <c r="V22" s="244" t="s">
        <v>45</v>
      </c>
      <c r="W22" s="246" t="s">
        <v>46</v>
      </c>
      <c r="X22" s="246"/>
      <c r="Y22" s="246"/>
      <c r="Z22" s="246"/>
      <c r="AA22" s="246"/>
      <c r="AB22" s="246"/>
      <c r="AC22" s="246"/>
      <c r="AD22" s="246"/>
      <c r="AE22" s="246"/>
      <c r="AF22" s="246" t="s">
        <v>43</v>
      </c>
      <c r="AG22" s="244"/>
      <c r="AH22" s="246"/>
      <c r="AI22" s="246"/>
      <c r="AJ22" s="244"/>
      <c r="AK22" s="244"/>
      <c r="AL22" s="244"/>
      <c r="AM22" s="246"/>
      <c r="AN22" s="246"/>
      <c r="AO22" s="244" t="s">
        <v>45</v>
      </c>
      <c r="AP22" s="244" t="s">
        <v>45</v>
      </c>
      <c r="AQ22" s="246" t="s">
        <v>86</v>
      </c>
      <c r="AR22" s="246" t="s">
        <v>87</v>
      </c>
      <c r="AS22" s="244" t="s">
        <v>44</v>
      </c>
      <c r="AT22" s="244" t="s">
        <v>44</v>
      </c>
      <c r="AU22" s="244" t="s">
        <v>44</v>
      </c>
      <c r="AV22" s="244" t="s">
        <v>44</v>
      </c>
      <c r="AW22" s="244" t="s">
        <v>44</v>
      </c>
    </row>
    <row r="23" spans="1:49" s="1" customFormat="1" ht="15" hidden="1">
      <c r="A23" s="245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5"/>
      <c r="T23" s="245"/>
      <c r="U23" s="245"/>
      <c r="V23" s="245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5"/>
      <c r="AH23" s="247"/>
      <c r="AI23" s="247"/>
      <c r="AJ23" s="245"/>
      <c r="AK23" s="245"/>
      <c r="AL23" s="245"/>
      <c r="AM23" s="247"/>
      <c r="AN23" s="247"/>
      <c r="AO23" s="245"/>
      <c r="AP23" s="245"/>
      <c r="AQ23" s="247"/>
      <c r="AR23" s="247"/>
      <c r="AS23" s="245"/>
      <c r="AT23" s="245"/>
      <c r="AU23" s="245"/>
      <c r="AV23" s="245"/>
      <c r="AW23" s="245"/>
    </row>
    <row r="24" spans="1:49" s="1" customFormat="1" ht="15" hidden="1">
      <c r="A24" s="244" t="s">
        <v>90</v>
      </c>
      <c r="B24" s="246"/>
      <c r="C24" s="246"/>
      <c r="D24" s="246"/>
      <c r="E24" s="246"/>
      <c r="F24" s="246"/>
      <c r="G24" s="246"/>
      <c r="H24" s="246"/>
      <c r="I24" s="246"/>
      <c r="J24" s="246" t="s">
        <v>54</v>
      </c>
      <c r="K24" s="246" t="s">
        <v>45</v>
      </c>
      <c r="L24" s="246" t="s">
        <v>45</v>
      </c>
      <c r="M24" s="246" t="s">
        <v>52</v>
      </c>
      <c r="N24" s="246" t="s">
        <v>52</v>
      </c>
      <c r="O24" s="246" t="s">
        <v>52</v>
      </c>
      <c r="P24" s="246" t="s">
        <v>52</v>
      </c>
      <c r="Q24" s="246" t="s">
        <v>52</v>
      </c>
      <c r="R24" s="246" t="s">
        <v>52</v>
      </c>
      <c r="S24" s="246" t="s">
        <v>44</v>
      </c>
      <c r="T24" s="244" t="s">
        <v>44</v>
      </c>
      <c r="U24" s="246" t="s">
        <v>91</v>
      </c>
      <c r="V24" s="246" t="s">
        <v>47</v>
      </c>
      <c r="W24" s="246" t="s">
        <v>46</v>
      </c>
      <c r="X24" s="246"/>
      <c r="Y24" s="246"/>
      <c r="Z24" s="246"/>
      <c r="AA24" s="246"/>
      <c r="AB24" s="246"/>
      <c r="AC24" s="246"/>
      <c r="AD24" s="246" t="s">
        <v>54</v>
      </c>
      <c r="AE24" s="246"/>
      <c r="AF24" s="246" t="s">
        <v>43</v>
      </c>
      <c r="AG24" s="244"/>
      <c r="AH24" s="246"/>
      <c r="AI24" s="246"/>
      <c r="AJ24" s="246"/>
      <c r="AK24" s="244"/>
      <c r="AL24" s="246"/>
      <c r="AM24" s="246"/>
      <c r="AN24" s="244" t="s">
        <v>45</v>
      </c>
      <c r="AO24" s="246" t="s">
        <v>48</v>
      </c>
      <c r="AP24" s="246" t="s">
        <v>57</v>
      </c>
      <c r="AQ24" s="246" t="s">
        <v>49</v>
      </c>
      <c r="AR24" s="246" t="s">
        <v>49</v>
      </c>
      <c r="AS24" s="246" t="s">
        <v>44</v>
      </c>
      <c r="AT24" s="244" t="s">
        <v>44</v>
      </c>
      <c r="AU24" s="246" t="s">
        <v>44</v>
      </c>
      <c r="AV24" s="244" t="s">
        <v>44</v>
      </c>
      <c r="AW24" s="244" t="s">
        <v>44</v>
      </c>
    </row>
    <row r="25" spans="1:49" s="1" customFormat="1" ht="0.75" customHeight="1" thickBot="1">
      <c r="A25" s="245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5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5"/>
      <c r="AH25" s="247"/>
      <c r="AI25" s="247"/>
      <c r="AJ25" s="247"/>
      <c r="AK25" s="245"/>
      <c r="AL25" s="247"/>
      <c r="AM25" s="247"/>
      <c r="AN25" s="245"/>
      <c r="AO25" s="247"/>
      <c r="AP25" s="247"/>
      <c r="AQ25" s="247"/>
      <c r="AR25" s="247"/>
      <c r="AS25" s="247"/>
      <c r="AT25" s="245"/>
      <c r="AU25" s="247"/>
      <c r="AV25" s="245"/>
      <c r="AW25" s="245"/>
    </row>
    <row r="26" spans="1:49" s="1" customFormat="1" ht="15" customHeight="1" thickTop="1">
      <c r="A26" s="285" t="s">
        <v>107</v>
      </c>
      <c r="B26" s="254"/>
      <c r="C26" s="254"/>
      <c r="D26" s="254"/>
      <c r="E26" s="254">
        <v>16</v>
      </c>
      <c r="F26" s="254"/>
      <c r="G26" s="254"/>
      <c r="H26" s="254"/>
      <c r="I26" s="287"/>
      <c r="J26" s="294" t="s">
        <v>54</v>
      </c>
      <c r="K26" s="254"/>
      <c r="L26" s="254"/>
      <c r="M26" s="254"/>
      <c r="N26" s="254"/>
      <c r="O26" s="254"/>
      <c r="P26" s="254"/>
      <c r="Q26" s="254"/>
      <c r="R26" s="254" t="s">
        <v>45</v>
      </c>
      <c r="S26" s="198" t="s">
        <v>45</v>
      </c>
      <c r="T26" s="254" t="s">
        <v>44</v>
      </c>
      <c r="U26" s="254" t="s">
        <v>44</v>
      </c>
      <c r="V26" s="254" t="s">
        <v>44</v>
      </c>
      <c r="W26" s="199" t="s">
        <v>188</v>
      </c>
      <c r="X26" s="309"/>
      <c r="Y26" s="254"/>
      <c r="Z26" s="254"/>
      <c r="AA26" s="254"/>
      <c r="AB26" s="254">
        <v>18</v>
      </c>
      <c r="AC26" s="254"/>
      <c r="AD26" s="254"/>
      <c r="AE26" s="287"/>
      <c r="AF26" s="294"/>
      <c r="AG26" s="254"/>
      <c r="AH26" s="254"/>
      <c r="AI26" s="254"/>
      <c r="AJ26" s="254"/>
      <c r="AK26" s="254"/>
      <c r="AL26" s="254"/>
      <c r="AM26" s="254"/>
      <c r="AN26" s="254"/>
      <c r="AO26" s="254"/>
      <c r="AP26" s="198"/>
      <c r="AQ26" s="254" t="s">
        <v>45</v>
      </c>
      <c r="AR26" s="254" t="s">
        <v>108</v>
      </c>
      <c r="AS26" s="254" t="s">
        <v>44</v>
      </c>
      <c r="AT26" s="254" t="s">
        <v>44</v>
      </c>
      <c r="AU26" s="254" t="s">
        <v>44</v>
      </c>
      <c r="AV26" s="254" t="s">
        <v>44</v>
      </c>
      <c r="AW26" s="254" t="s">
        <v>44</v>
      </c>
    </row>
    <row r="27" spans="1:49" s="1" customFormat="1" ht="15">
      <c r="A27" s="286"/>
      <c r="B27" s="255"/>
      <c r="C27" s="255"/>
      <c r="D27" s="255"/>
      <c r="E27" s="255"/>
      <c r="F27" s="255"/>
      <c r="G27" s="255"/>
      <c r="H27" s="255"/>
      <c r="I27" s="288"/>
      <c r="J27" s="295"/>
      <c r="K27" s="255"/>
      <c r="L27" s="255"/>
      <c r="M27" s="289"/>
      <c r="N27" s="289"/>
      <c r="O27" s="289"/>
      <c r="P27" s="289"/>
      <c r="Q27" s="255"/>
      <c r="R27" s="255"/>
      <c r="S27" s="200" t="s">
        <v>44</v>
      </c>
      <c r="T27" s="255"/>
      <c r="U27" s="255"/>
      <c r="V27" s="255"/>
      <c r="W27" s="201"/>
      <c r="X27" s="310"/>
      <c r="Y27" s="255"/>
      <c r="Z27" s="255"/>
      <c r="AA27" s="255"/>
      <c r="AB27" s="255"/>
      <c r="AC27" s="255"/>
      <c r="AD27" s="255"/>
      <c r="AE27" s="288"/>
      <c r="AF27" s="295"/>
      <c r="AG27" s="255"/>
      <c r="AH27" s="255"/>
      <c r="AI27" s="255"/>
      <c r="AJ27" s="255"/>
      <c r="AK27" s="255"/>
      <c r="AL27" s="255"/>
      <c r="AM27" s="255"/>
      <c r="AN27" s="255"/>
      <c r="AO27" s="255"/>
      <c r="AP27" s="200" t="s">
        <v>45</v>
      </c>
      <c r="AQ27" s="255"/>
      <c r="AR27" s="255"/>
      <c r="AS27" s="255"/>
      <c r="AT27" s="255"/>
      <c r="AU27" s="255"/>
      <c r="AV27" s="255"/>
      <c r="AW27" s="255"/>
    </row>
    <row r="28" spans="1:49" s="1" customFormat="1" ht="32.25" customHeight="1">
      <c r="A28" s="290" t="s">
        <v>109</v>
      </c>
      <c r="B28" s="292" t="s">
        <v>53</v>
      </c>
      <c r="C28" s="292" t="s">
        <v>53</v>
      </c>
      <c r="D28" s="292" t="s">
        <v>52</v>
      </c>
      <c r="E28" s="292" t="s">
        <v>52</v>
      </c>
      <c r="F28" s="292" t="s">
        <v>52</v>
      </c>
      <c r="G28" s="292" t="s">
        <v>52</v>
      </c>
      <c r="H28" s="292" t="s">
        <v>52</v>
      </c>
      <c r="I28" s="292" t="s">
        <v>52</v>
      </c>
      <c r="J28" s="292" t="s">
        <v>52</v>
      </c>
      <c r="K28" s="292" t="s">
        <v>52</v>
      </c>
      <c r="L28" s="200" t="s">
        <v>113</v>
      </c>
      <c r="M28" s="292" t="s">
        <v>53</v>
      </c>
      <c r="N28" s="292" t="s">
        <v>53</v>
      </c>
      <c r="O28" s="292" t="s">
        <v>53</v>
      </c>
      <c r="P28" s="292" t="s">
        <v>53</v>
      </c>
      <c r="Q28" s="200" t="s">
        <v>53</v>
      </c>
      <c r="R28" s="292" t="s">
        <v>43</v>
      </c>
      <c r="S28" s="200" t="s">
        <v>43</v>
      </c>
      <c r="T28" s="292"/>
      <c r="U28" s="292"/>
      <c r="V28" s="292"/>
      <c r="W28" s="296"/>
      <c r="X28" s="292"/>
      <c r="Y28" s="292"/>
      <c r="Z28" s="292"/>
      <c r="AA28" s="292"/>
      <c r="AB28" s="292"/>
      <c r="AC28" s="292"/>
      <c r="AD28" s="292"/>
      <c r="AE28" s="298"/>
      <c r="AF28" s="303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89"/>
      <c r="AR28" s="289"/>
      <c r="AS28" s="292"/>
      <c r="AT28" s="292"/>
      <c r="AU28" s="292"/>
      <c r="AV28" s="292"/>
      <c r="AW28" s="292"/>
    </row>
    <row r="29" spans="1:49" s="1" customFormat="1" ht="15.75" customHeight="1" thickBot="1">
      <c r="A29" s="291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02" t="s">
        <v>53</v>
      </c>
      <c r="M29" s="293"/>
      <c r="N29" s="293"/>
      <c r="O29" s="293"/>
      <c r="P29" s="293"/>
      <c r="Q29" s="202" t="s">
        <v>43</v>
      </c>
      <c r="R29" s="293"/>
      <c r="S29" s="202"/>
      <c r="T29" s="293"/>
      <c r="U29" s="293"/>
      <c r="V29" s="293"/>
      <c r="W29" s="297"/>
      <c r="X29" s="293"/>
      <c r="Y29" s="293"/>
      <c r="Z29" s="293"/>
      <c r="AA29" s="293"/>
      <c r="AB29" s="293"/>
      <c r="AC29" s="293"/>
      <c r="AD29" s="293"/>
      <c r="AE29" s="299"/>
      <c r="AF29" s="304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</row>
    <row r="30" spans="1:49" s="1" customFormat="1" ht="10.5" customHeight="1" thickTop="1">
      <c r="A30" s="47"/>
      <c r="B30" s="48"/>
      <c r="C30" s="48"/>
      <c r="D30" s="48"/>
      <c r="E30" s="48"/>
      <c r="F30" s="48"/>
      <c r="G30" s="48"/>
      <c r="H30" s="48"/>
      <c r="I30" s="49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</row>
    <row r="31" spans="1:58" ht="15.75">
      <c r="A31" s="27"/>
      <c r="B31" s="28"/>
      <c r="C31" s="28"/>
      <c r="D31" s="10" t="s">
        <v>62</v>
      </c>
      <c r="E31" s="10"/>
      <c r="F31" s="19"/>
      <c r="G31" s="17"/>
      <c r="H31" s="17"/>
      <c r="I31" s="23"/>
      <c r="J31" s="19" t="s">
        <v>63</v>
      </c>
      <c r="K31" s="10"/>
      <c r="L31" s="17"/>
      <c r="M31" s="17"/>
      <c r="N31" s="17"/>
      <c r="O31" s="17"/>
      <c r="P31" s="17"/>
      <c r="Q31" s="17" t="s">
        <v>45</v>
      </c>
      <c r="R31" s="20" t="s">
        <v>64</v>
      </c>
      <c r="S31" s="10"/>
      <c r="T31" s="17"/>
      <c r="U31" s="17"/>
      <c r="V31" s="17"/>
      <c r="W31" s="17" t="s">
        <v>65</v>
      </c>
      <c r="X31" s="20" t="s">
        <v>66</v>
      </c>
      <c r="Y31" s="10"/>
      <c r="Z31" s="10"/>
      <c r="AA31" s="10"/>
      <c r="AB31" s="17"/>
      <c r="AC31" s="17"/>
      <c r="AD31" s="17"/>
      <c r="AE31" s="17"/>
      <c r="AF31" s="17"/>
      <c r="AG31" s="17"/>
      <c r="AH31" s="18" t="s">
        <v>44</v>
      </c>
      <c r="AI31" s="20" t="s">
        <v>67</v>
      </c>
      <c r="AJ31" s="25"/>
      <c r="AK31"/>
      <c r="AL31" s="44"/>
      <c r="AM31" s="44"/>
      <c r="AN31" s="31"/>
      <c r="AO31" s="44"/>
      <c r="AP31" s="17"/>
      <c r="AQ31" s="17"/>
      <c r="AR31"/>
      <c r="AS31"/>
      <c r="AT31" s="17"/>
      <c r="AU31" s="17"/>
      <c r="AV31" s="18"/>
      <c r="AW31" s="18"/>
      <c r="AX31" s="17"/>
      <c r="AY31" s="17"/>
      <c r="AZ31" s="17"/>
      <c r="BA31" s="30"/>
      <c r="BB31" s="29"/>
      <c r="BC31" s="29"/>
      <c r="BD31" s="27"/>
      <c r="BE31" s="27"/>
      <c r="BF31" s="27"/>
    </row>
    <row r="32" spans="1:58" ht="28.5" customHeight="1">
      <c r="A32" s="27"/>
      <c r="B32" s="28"/>
      <c r="C32" s="28"/>
      <c r="D32" s="18"/>
      <c r="E32" s="17"/>
      <c r="F32" s="17"/>
      <c r="G32" s="17"/>
      <c r="I32" s="17" t="s">
        <v>43</v>
      </c>
      <c r="J32" s="302" t="s">
        <v>92</v>
      </c>
      <c r="K32" s="302"/>
      <c r="L32" s="302"/>
      <c r="M32" s="302"/>
      <c r="N32" s="302"/>
      <c r="O32" s="302"/>
      <c r="P32" s="302"/>
      <c r="Q32" s="18" t="s">
        <v>68</v>
      </c>
      <c r="R32" s="20" t="s">
        <v>69</v>
      </c>
      <c r="S32" s="17"/>
      <c r="T32" s="17"/>
      <c r="U32" s="17" t="s">
        <v>52</v>
      </c>
      <c r="V32" s="20" t="s">
        <v>93</v>
      </c>
      <c r="W32" s="17"/>
      <c r="X32" s="17"/>
      <c r="Y32" s="17"/>
      <c r="Z32" s="17"/>
      <c r="AA32" s="17"/>
      <c r="AB32" s="31" t="s">
        <v>86</v>
      </c>
      <c r="AC32" s="45" t="s">
        <v>110</v>
      </c>
      <c r="AD32" s="20"/>
      <c r="AE32" s="17"/>
      <c r="AF32" s="17"/>
      <c r="AG32" s="18"/>
      <c r="AH32" s="17"/>
      <c r="AI32" s="18" t="s">
        <v>56</v>
      </c>
      <c r="AJ32" s="20" t="s">
        <v>94</v>
      </c>
      <c r="AL32"/>
      <c r="AM32" s="17"/>
      <c r="AN32" s="17"/>
      <c r="AO32" s="17" t="s">
        <v>53</v>
      </c>
      <c r="AP32" s="20" t="s">
        <v>95</v>
      </c>
      <c r="AT32" s="20"/>
      <c r="AU32" s="20"/>
      <c r="AV32" s="20"/>
      <c r="AW32" s="20"/>
      <c r="AX32" s="17"/>
      <c r="AY32" s="17"/>
      <c r="AZ32" s="17"/>
      <c r="BA32" s="30"/>
      <c r="BB32" s="29"/>
      <c r="BC32" s="29"/>
      <c r="BD32" s="27"/>
      <c r="BE32" s="27"/>
      <c r="BF32" s="27"/>
    </row>
    <row r="33" spans="1:53" ht="15">
      <c r="A33" s="14"/>
      <c r="B33" s="12"/>
      <c r="C33" s="12"/>
      <c r="D33" s="12"/>
      <c r="E33" s="12"/>
      <c r="F33" s="12"/>
      <c r="G33" s="13"/>
      <c r="H33" s="12"/>
      <c r="I33" s="12"/>
      <c r="J33" s="12"/>
      <c r="K33" s="12"/>
      <c r="L33" s="12"/>
      <c r="M33" s="12"/>
      <c r="N33" s="12"/>
      <c r="O33" s="15"/>
      <c r="P33" s="15"/>
      <c r="Q33" s="15"/>
      <c r="R33" s="15"/>
      <c r="S33" s="15"/>
      <c r="T33" s="14"/>
      <c r="U33" s="13"/>
      <c r="V33" s="12"/>
      <c r="W33" s="12"/>
      <c r="X33" s="12"/>
      <c r="Y33" s="12"/>
      <c r="Z33" s="15"/>
      <c r="AA33" s="16"/>
      <c r="AB33" s="16"/>
      <c r="AC33" s="16"/>
      <c r="AD33" s="16"/>
      <c r="AE33" s="16"/>
      <c r="AF33" s="12"/>
      <c r="AG33" s="14"/>
      <c r="AH33" s="13"/>
      <c r="AI33" s="12"/>
      <c r="AJ33" s="12"/>
      <c r="AK33" s="14"/>
      <c r="AL33" s="12"/>
      <c r="AM33" s="12"/>
      <c r="AN33" s="12"/>
      <c r="AO33" s="11"/>
      <c r="AP33" s="11"/>
      <c r="AQ33" s="11"/>
      <c r="AR33" s="11"/>
      <c r="AS33" s="11"/>
      <c r="AT33" s="14"/>
      <c r="AU33" s="12"/>
      <c r="AV33" s="12"/>
      <c r="AW33" s="12"/>
      <c r="AX33" s="11"/>
      <c r="AY33" s="11"/>
      <c r="AZ33" s="11"/>
      <c r="BA33" s="11"/>
    </row>
    <row r="34" spans="1:51" ht="15.75">
      <c r="A34" s="92"/>
      <c r="B34" s="93" t="s">
        <v>70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94"/>
      <c r="S34" s="94"/>
      <c r="T34" s="94"/>
      <c r="U34" s="250" t="s">
        <v>71</v>
      </c>
      <c r="V34" s="250"/>
      <c r="W34" s="250"/>
      <c r="X34" s="250"/>
      <c r="Y34" s="250"/>
      <c r="Z34" s="250"/>
      <c r="AA34" s="250"/>
      <c r="AB34" s="250"/>
      <c r="AC34" s="250"/>
      <c r="AD34" s="94"/>
      <c r="AE34" s="94"/>
      <c r="AF34" s="94"/>
      <c r="AG34" s="94"/>
      <c r="AH34" s="94"/>
      <c r="AI34" s="250" t="s">
        <v>101</v>
      </c>
      <c r="AJ34" s="250"/>
      <c r="AK34" s="250"/>
      <c r="AL34" s="250"/>
      <c r="AM34" s="250"/>
      <c r="AN34" s="250"/>
      <c r="AO34" s="250"/>
      <c r="AP34" s="250"/>
      <c r="AQ34" s="250"/>
      <c r="AR34" s="250"/>
      <c r="AS34" s="250"/>
      <c r="AT34" s="92"/>
      <c r="AU34" s="94"/>
      <c r="AV34" s="94"/>
      <c r="AW34" s="94"/>
      <c r="AX34" s="94"/>
      <c r="AY34" s="92"/>
    </row>
    <row r="35" spans="1:51" ht="15.75">
      <c r="A35" s="86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86"/>
      <c r="T35" s="86"/>
      <c r="U35" s="86"/>
      <c r="V35" s="86"/>
      <c r="W35" s="86"/>
      <c r="X35" s="94"/>
      <c r="Y35" s="94"/>
      <c r="Z35" s="94"/>
      <c r="AA35" s="94"/>
      <c r="AB35" s="94"/>
      <c r="AC35" s="94"/>
      <c r="AD35" s="94"/>
      <c r="AE35" s="94"/>
      <c r="AF35" s="94"/>
      <c r="AG35" s="86"/>
      <c r="AH35" s="94"/>
      <c r="AI35" s="94"/>
      <c r="AJ35" s="94"/>
      <c r="AK35" s="94"/>
      <c r="AL35" s="94"/>
      <c r="AM35" s="94"/>
      <c r="AN35" s="94"/>
      <c r="AO35" s="86"/>
      <c r="AP35" s="95"/>
      <c r="AQ35" s="95"/>
      <c r="AR35" s="95"/>
      <c r="AS35" s="86"/>
      <c r="AT35" s="86"/>
      <c r="AU35" s="94"/>
      <c r="AV35" s="94"/>
      <c r="AW35" s="94"/>
      <c r="AX35" s="92"/>
      <c r="AY35" s="92"/>
    </row>
    <row r="36" spans="1:51" ht="143.25" customHeight="1">
      <c r="A36" s="95"/>
      <c r="B36" s="256" t="s">
        <v>61</v>
      </c>
      <c r="C36" s="257"/>
      <c r="D36" s="256" t="s">
        <v>72</v>
      </c>
      <c r="E36" s="257"/>
      <c r="F36" s="256" t="s">
        <v>73</v>
      </c>
      <c r="G36" s="257"/>
      <c r="H36" s="256" t="s">
        <v>98</v>
      </c>
      <c r="I36" s="257"/>
      <c r="J36" s="300" t="s">
        <v>74</v>
      </c>
      <c r="K36" s="301"/>
      <c r="L36" s="256" t="s">
        <v>55</v>
      </c>
      <c r="M36" s="257"/>
      <c r="N36" s="256" t="s">
        <v>75</v>
      </c>
      <c r="O36" s="257"/>
      <c r="P36" s="256" t="s">
        <v>21</v>
      </c>
      <c r="Q36" s="257"/>
      <c r="R36" s="95"/>
      <c r="S36" s="95"/>
      <c r="T36" s="256" t="s">
        <v>77</v>
      </c>
      <c r="U36" s="305"/>
      <c r="V36" s="305"/>
      <c r="W36" s="305"/>
      <c r="X36" s="257"/>
      <c r="Y36" s="306" t="s">
        <v>78</v>
      </c>
      <c r="Z36" s="307"/>
      <c r="AA36" s="256" t="s">
        <v>79</v>
      </c>
      <c r="AB36" s="257"/>
      <c r="AC36" s="238"/>
      <c r="AD36" s="238"/>
      <c r="AE36" s="96"/>
      <c r="AF36" s="96"/>
      <c r="AG36" s="96"/>
      <c r="AH36" s="239" t="s">
        <v>2</v>
      </c>
      <c r="AI36" s="233"/>
      <c r="AJ36" s="233"/>
      <c r="AK36" s="233"/>
      <c r="AL36" s="233"/>
      <c r="AM36" s="233"/>
      <c r="AN36" s="233"/>
      <c r="AO36" s="233"/>
      <c r="AP36" s="233"/>
      <c r="AQ36" s="233"/>
      <c r="AR36" s="234"/>
      <c r="AS36" s="232" t="s">
        <v>99</v>
      </c>
      <c r="AT36" s="233"/>
      <c r="AU36" s="233"/>
      <c r="AV36" s="233"/>
      <c r="AW36" s="233"/>
      <c r="AX36" s="234"/>
      <c r="AY36" s="32" t="s">
        <v>80</v>
      </c>
    </row>
    <row r="37" spans="1:51" ht="15" customHeight="1">
      <c r="A37" s="97"/>
      <c r="B37" s="241" t="s">
        <v>96</v>
      </c>
      <c r="C37" s="243"/>
      <c r="D37" s="241">
        <v>34</v>
      </c>
      <c r="E37" s="243"/>
      <c r="F37" s="241">
        <v>5</v>
      </c>
      <c r="G37" s="243"/>
      <c r="H37" s="241">
        <v>0</v>
      </c>
      <c r="I37" s="243"/>
      <c r="J37" s="241">
        <v>0</v>
      </c>
      <c r="K37" s="243"/>
      <c r="L37" s="241"/>
      <c r="M37" s="243"/>
      <c r="N37" s="241">
        <v>12</v>
      </c>
      <c r="O37" s="243"/>
      <c r="P37" s="241">
        <f>SUM(D37:M37)</f>
        <v>39</v>
      </c>
      <c r="Q37" s="243"/>
      <c r="R37" s="95"/>
      <c r="S37" s="95"/>
      <c r="T37" s="268" t="s">
        <v>81</v>
      </c>
      <c r="U37" s="269"/>
      <c r="V37" s="269"/>
      <c r="W37" s="269"/>
      <c r="X37" s="270"/>
      <c r="Y37" s="271">
        <v>3</v>
      </c>
      <c r="Z37" s="272"/>
      <c r="AA37" s="282">
        <v>8</v>
      </c>
      <c r="AB37" s="283"/>
      <c r="AC37" s="240"/>
      <c r="AD37" s="240"/>
      <c r="AE37" s="96"/>
      <c r="AF37" s="96"/>
      <c r="AG37" s="96"/>
      <c r="AH37" s="251" t="s">
        <v>82</v>
      </c>
      <c r="AI37" s="252"/>
      <c r="AJ37" s="252"/>
      <c r="AK37" s="252"/>
      <c r="AL37" s="252"/>
      <c r="AM37" s="252"/>
      <c r="AN37" s="252"/>
      <c r="AO37" s="252"/>
      <c r="AP37" s="252"/>
      <c r="AQ37" s="252"/>
      <c r="AR37" s="253"/>
      <c r="AS37" s="241" t="s">
        <v>83</v>
      </c>
      <c r="AT37" s="242"/>
      <c r="AU37" s="242"/>
      <c r="AV37" s="242"/>
      <c r="AW37" s="242"/>
      <c r="AX37" s="243"/>
      <c r="AY37" s="82">
        <v>3</v>
      </c>
    </row>
    <row r="38" spans="1:51" ht="30" customHeight="1">
      <c r="A38" s="97"/>
      <c r="B38" s="241" t="s">
        <v>97</v>
      </c>
      <c r="C38" s="243"/>
      <c r="D38" s="241">
        <v>0</v>
      </c>
      <c r="E38" s="243"/>
      <c r="F38" s="241"/>
      <c r="G38" s="243"/>
      <c r="H38" s="241">
        <v>8</v>
      </c>
      <c r="I38" s="243"/>
      <c r="J38" s="241">
        <v>8</v>
      </c>
      <c r="K38" s="243"/>
      <c r="L38" s="241">
        <v>2</v>
      </c>
      <c r="M38" s="243"/>
      <c r="N38" s="241">
        <v>0</v>
      </c>
      <c r="O38" s="243"/>
      <c r="P38" s="241">
        <f>SUM(D38:M38)</f>
        <v>18</v>
      </c>
      <c r="Q38" s="243"/>
      <c r="R38" s="95"/>
      <c r="S38" s="95"/>
      <c r="T38" s="268" t="s">
        <v>84</v>
      </c>
      <c r="U38" s="269"/>
      <c r="V38" s="269"/>
      <c r="W38" s="269"/>
      <c r="X38" s="270"/>
      <c r="Y38" s="271">
        <v>3</v>
      </c>
      <c r="Z38" s="272"/>
      <c r="AA38" s="282">
        <v>8</v>
      </c>
      <c r="AB38" s="283"/>
      <c r="AC38" s="258"/>
      <c r="AD38" s="258"/>
      <c r="AE38" s="96"/>
      <c r="AF38" s="96"/>
      <c r="AG38" s="96"/>
      <c r="AH38" s="177" t="s">
        <v>173</v>
      </c>
      <c r="AI38" s="83"/>
      <c r="AJ38" s="84"/>
      <c r="AK38" s="84"/>
      <c r="AL38" s="84"/>
      <c r="AM38" s="84"/>
      <c r="AN38" s="84"/>
      <c r="AO38" s="84"/>
      <c r="AP38" s="84"/>
      <c r="AQ38" s="84"/>
      <c r="AR38" s="85"/>
      <c r="AS38" s="259"/>
      <c r="AT38" s="260"/>
      <c r="AU38" s="260"/>
      <c r="AV38" s="260"/>
      <c r="AW38" s="260"/>
      <c r="AX38" s="261"/>
      <c r="AY38" s="82"/>
    </row>
    <row r="39" spans="1:51" ht="33.75" customHeight="1">
      <c r="A39" s="97"/>
      <c r="B39" s="241" t="s">
        <v>76</v>
      </c>
      <c r="C39" s="243"/>
      <c r="D39" s="241">
        <f>SUM(D36:E38)</f>
        <v>34</v>
      </c>
      <c r="E39" s="243"/>
      <c r="F39" s="241">
        <f>SUM(F36:G38)</f>
        <v>5</v>
      </c>
      <c r="G39" s="243"/>
      <c r="H39" s="241">
        <f>SUM(H36:I38)</f>
        <v>8</v>
      </c>
      <c r="I39" s="243"/>
      <c r="J39" s="241">
        <f>SUM(J36:K38)</f>
        <v>8</v>
      </c>
      <c r="K39" s="243"/>
      <c r="L39" s="241">
        <f>SUM(L36:M38)</f>
        <v>2</v>
      </c>
      <c r="M39" s="243"/>
      <c r="N39" s="241">
        <f>SUM(N36:O38)</f>
        <v>12</v>
      </c>
      <c r="O39" s="243"/>
      <c r="P39" s="241">
        <f>SUM(D39:M39)</f>
        <v>57</v>
      </c>
      <c r="Q39" s="243"/>
      <c r="R39" s="98"/>
      <c r="S39" s="98"/>
      <c r="T39" s="273"/>
      <c r="U39" s="273"/>
      <c r="V39" s="273"/>
      <c r="W39" s="273"/>
      <c r="X39" s="273"/>
      <c r="Y39" s="248"/>
      <c r="Z39" s="248"/>
      <c r="AA39" s="249"/>
      <c r="AB39" s="249"/>
      <c r="AC39" s="99"/>
      <c r="AD39" s="99"/>
      <c r="AE39" s="96"/>
      <c r="AF39" s="96"/>
      <c r="AG39" s="92"/>
      <c r="AH39" s="262" t="s">
        <v>174</v>
      </c>
      <c r="AI39" s="263"/>
      <c r="AJ39" s="263"/>
      <c r="AK39" s="263"/>
      <c r="AL39" s="263"/>
      <c r="AM39" s="263"/>
      <c r="AN39" s="263"/>
      <c r="AO39" s="263"/>
      <c r="AP39" s="263"/>
      <c r="AQ39" s="263"/>
      <c r="AR39" s="264"/>
      <c r="AS39" s="265" t="s">
        <v>172</v>
      </c>
      <c r="AT39" s="266"/>
      <c r="AU39" s="266"/>
      <c r="AV39" s="266"/>
      <c r="AW39" s="266"/>
      <c r="AX39" s="267"/>
      <c r="AY39" s="87">
        <v>3</v>
      </c>
    </row>
    <row r="40" spans="1:51" ht="33.75" customHeight="1">
      <c r="A40" s="97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98"/>
      <c r="S40" s="98"/>
      <c r="T40" s="229"/>
      <c r="U40" s="229"/>
      <c r="V40" s="229"/>
      <c r="W40" s="229"/>
      <c r="X40" s="229"/>
      <c r="Y40" s="230"/>
      <c r="Z40" s="230"/>
      <c r="AA40" s="231"/>
      <c r="AB40" s="231"/>
      <c r="AC40" s="92"/>
      <c r="AD40" s="92"/>
      <c r="AE40" s="96"/>
      <c r="AF40" s="96"/>
      <c r="AG40" s="92"/>
      <c r="AH40" s="262" t="s">
        <v>175</v>
      </c>
      <c r="AI40" s="284"/>
      <c r="AJ40" s="284"/>
      <c r="AK40" s="284"/>
      <c r="AL40" s="284"/>
      <c r="AM40" s="284"/>
      <c r="AN40" s="284"/>
      <c r="AO40" s="284"/>
      <c r="AP40" s="284"/>
      <c r="AQ40" s="284"/>
      <c r="AR40" s="264"/>
      <c r="AS40" s="88"/>
      <c r="AT40" s="89"/>
      <c r="AU40" s="89"/>
      <c r="AV40" s="89"/>
      <c r="AW40" s="89"/>
      <c r="AX40" s="90"/>
      <c r="AY40" s="87"/>
    </row>
    <row r="41" spans="1:51" ht="61.5" customHeight="1">
      <c r="A41" s="97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98"/>
      <c r="S41" s="98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6"/>
      <c r="AF41" s="96"/>
      <c r="AG41" s="92"/>
      <c r="AH41" s="274" t="s">
        <v>176</v>
      </c>
      <c r="AI41" s="275"/>
      <c r="AJ41" s="275"/>
      <c r="AK41" s="275"/>
      <c r="AL41" s="275"/>
      <c r="AM41" s="275"/>
      <c r="AN41" s="275"/>
      <c r="AO41" s="275"/>
      <c r="AP41" s="275"/>
      <c r="AQ41" s="275"/>
      <c r="AR41" s="276"/>
      <c r="AS41" s="277"/>
      <c r="AT41" s="278"/>
      <c r="AU41" s="278"/>
      <c r="AV41" s="278"/>
      <c r="AW41" s="278"/>
      <c r="AX41" s="279"/>
      <c r="AY41" s="91"/>
    </row>
    <row r="43" spans="1:5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</sheetData>
  <sheetProtection/>
  <mergeCells count="364">
    <mergeCell ref="B3:O3"/>
    <mergeCell ref="B26:B27"/>
    <mergeCell ref="R26:R27"/>
    <mergeCell ref="X26:X27"/>
    <mergeCell ref="B28:B29"/>
    <mergeCell ref="R28:R29"/>
    <mergeCell ref="F28:F29"/>
    <mergeCell ref="G28:G29"/>
    <mergeCell ref="H28:H29"/>
    <mergeCell ref="I28:I29"/>
    <mergeCell ref="P39:Q39"/>
    <mergeCell ref="N36:O36"/>
    <mergeCell ref="P36:Q36"/>
    <mergeCell ref="X28:X29"/>
    <mergeCell ref="B38:C38"/>
    <mergeCell ref="D38:E38"/>
    <mergeCell ref="F38:G38"/>
    <mergeCell ref="P28:P29"/>
    <mergeCell ref="J37:K37"/>
    <mergeCell ref="L37:M37"/>
    <mergeCell ref="AI28:AI29"/>
    <mergeCell ref="K28:K29"/>
    <mergeCell ref="T36:X36"/>
    <mergeCell ref="Y36:Z36"/>
    <mergeCell ref="N38:O38"/>
    <mergeCell ref="P38:Q38"/>
    <mergeCell ref="AB28:AB29"/>
    <mergeCell ref="AC28:AC29"/>
    <mergeCell ref="AD28:AD29"/>
    <mergeCell ref="AA28:AA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V28:AV29"/>
    <mergeCell ref="AW28:AW29"/>
    <mergeCell ref="N37:O37"/>
    <mergeCell ref="P37:Q37"/>
    <mergeCell ref="T37:X37"/>
    <mergeCell ref="Y37:Z37"/>
    <mergeCell ref="AP28:AP29"/>
    <mergeCell ref="AQ28:AQ29"/>
    <mergeCell ref="AR28:AR29"/>
    <mergeCell ref="AS28:AS29"/>
    <mergeCell ref="AA37:AB37"/>
    <mergeCell ref="AG28:AG29"/>
    <mergeCell ref="L36:M36"/>
    <mergeCell ref="AA36:AB36"/>
    <mergeCell ref="J36:K36"/>
    <mergeCell ref="J32:P32"/>
    <mergeCell ref="J28:J29"/>
    <mergeCell ref="AF28:AF29"/>
    <mergeCell ref="M28:M29"/>
    <mergeCell ref="N28:N29"/>
    <mergeCell ref="O26:O27"/>
    <mergeCell ref="AH28:AH29"/>
    <mergeCell ref="T28:T29"/>
    <mergeCell ref="U28:U29"/>
    <mergeCell ref="V28:V29"/>
    <mergeCell ref="W28:W29"/>
    <mergeCell ref="AE28:AE29"/>
    <mergeCell ref="Y28:Y29"/>
    <mergeCell ref="Z28:Z29"/>
    <mergeCell ref="O28:O29"/>
    <mergeCell ref="I26:I27"/>
    <mergeCell ref="J26:J27"/>
    <mergeCell ref="K26:K27"/>
    <mergeCell ref="L26:L27"/>
    <mergeCell ref="M26:M27"/>
    <mergeCell ref="N26:N27"/>
    <mergeCell ref="AS26:AS27"/>
    <mergeCell ref="AT26:AT27"/>
    <mergeCell ref="AU26:AU27"/>
    <mergeCell ref="AF26:AF27"/>
    <mergeCell ref="U26:U27"/>
    <mergeCell ref="V26:V27"/>
    <mergeCell ref="Y26:Y27"/>
    <mergeCell ref="AQ26:AQ27"/>
    <mergeCell ref="Z26:Z27"/>
    <mergeCell ref="AR26:AR27"/>
    <mergeCell ref="AG26:AG27"/>
    <mergeCell ref="AH26:AH27"/>
    <mergeCell ref="AI26:AI27"/>
    <mergeCell ref="AJ26:AJ27"/>
    <mergeCell ref="AK26:AK27"/>
    <mergeCell ref="Q26:Q27"/>
    <mergeCell ref="T26:T27"/>
    <mergeCell ref="AD26:AD27"/>
    <mergeCell ref="P26:P27"/>
    <mergeCell ref="A28:A29"/>
    <mergeCell ref="C28:C29"/>
    <mergeCell ref="D28:D29"/>
    <mergeCell ref="E28:E29"/>
    <mergeCell ref="AM26:AM27"/>
    <mergeCell ref="AL26:AL27"/>
    <mergeCell ref="AA26:AA27"/>
    <mergeCell ref="AB26:AB27"/>
    <mergeCell ref="AC26:AC27"/>
    <mergeCell ref="AR24:AR25"/>
    <mergeCell ref="AS24:AS25"/>
    <mergeCell ref="AJ24:AJ25"/>
    <mergeCell ref="AK24:AK25"/>
    <mergeCell ref="AL24:AL25"/>
    <mergeCell ref="AM24:AM25"/>
    <mergeCell ref="AN24:AN25"/>
    <mergeCell ref="AO24:AO25"/>
    <mergeCell ref="AV26:AV27"/>
    <mergeCell ref="AW26:AW27"/>
    <mergeCell ref="A26:A27"/>
    <mergeCell ref="C26:C27"/>
    <mergeCell ref="D26:D27"/>
    <mergeCell ref="E26:E27"/>
    <mergeCell ref="F26:F27"/>
    <mergeCell ref="AN26:AN27"/>
    <mergeCell ref="AO26:AO27"/>
    <mergeCell ref="AE26:AE27"/>
    <mergeCell ref="AV24:AV25"/>
    <mergeCell ref="AW24:AW25"/>
    <mergeCell ref="AT24:AT25"/>
    <mergeCell ref="AU24:AU25"/>
    <mergeCell ref="AP24:AP25"/>
    <mergeCell ref="AE24:AE25"/>
    <mergeCell ref="AF24:AF25"/>
    <mergeCell ref="AG24:AG25"/>
    <mergeCell ref="AH24:AH25"/>
    <mergeCell ref="AQ24:AQ25"/>
    <mergeCell ref="AI24:AI25"/>
    <mergeCell ref="V24:V25"/>
    <mergeCell ref="W24:W25"/>
    <mergeCell ref="Y24:Y25"/>
    <mergeCell ref="Z24:Z25"/>
    <mergeCell ref="AA24:AA25"/>
    <mergeCell ref="AB24:AB25"/>
    <mergeCell ref="AC24:AC25"/>
    <mergeCell ref="AD24:AD25"/>
    <mergeCell ref="X24:X25"/>
    <mergeCell ref="L24:L25"/>
    <mergeCell ref="M24:M25"/>
    <mergeCell ref="N24:N25"/>
    <mergeCell ref="O24:O25"/>
    <mergeCell ref="P24:P25"/>
    <mergeCell ref="Q24:Q25"/>
    <mergeCell ref="S24:S25"/>
    <mergeCell ref="T24:T25"/>
    <mergeCell ref="U24:U25"/>
    <mergeCell ref="O22:O23"/>
    <mergeCell ref="P22:P23"/>
    <mergeCell ref="Q22:Q23"/>
    <mergeCell ref="R22:R23"/>
    <mergeCell ref="S22:S23"/>
    <mergeCell ref="T22:T23"/>
    <mergeCell ref="AS22:AS23"/>
    <mergeCell ref="AT22:AT23"/>
    <mergeCell ref="AU22:AU23"/>
    <mergeCell ref="AF22:AF23"/>
    <mergeCell ref="U22:U23"/>
    <mergeCell ref="V22:V23"/>
    <mergeCell ref="W22:W23"/>
    <mergeCell ref="X22:X23"/>
    <mergeCell ref="Y22:Y23"/>
    <mergeCell ref="Z22:Z23"/>
    <mergeCell ref="AK22:AK23"/>
    <mergeCell ref="L22:L23"/>
    <mergeCell ref="M22:M23"/>
    <mergeCell ref="F24:F25"/>
    <mergeCell ref="G24:G25"/>
    <mergeCell ref="H24:H25"/>
    <mergeCell ref="I24:I25"/>
    <mergeCell ref="J24:J25"/>
    <mergeCell ref="K24:K25"/>
    <mergeCell ref="R24:R25"/>
    <mergeCell ref="AL22:AL23"/>
    <mergeCell ref="AA22:AA23"/>
    <mergeCell ref="AB22:AB23"/>
    <mergeCell ref="AC22:AC23"/>
    <mergeCell ref="AD22:AD23"/>
    <mergeCell ref="AE22:AE23"/>
    <mergeCell ref="AG22:AG23"/>
    <mergeCell ref="AH22:AH23"/>
    <mergeCell ref="AI22:AI23"/>
    <mergeCell ref="AJ22:AJ23"/>
    <mergeCell ref="AV22:AV23"/>
    <mergeCell ref="AW22:AW23"/>
    <mergeCell ref="A24:A25"/>
    <mergeCell ref="B24:B25"/>
    <mergeCell ref="C24:C25"/>
    <mergeCell ref="D24:D25"/>
    <mergeCell ref="E24:E25"/>
    <mergeCell ref="AM22:AM23"/>
    <mergeCell ref="AN22:AN23"/>
    <mergeCell ref="AO22:AO23"/>
    <mergeCell ref="AS20:AS21"/>
    <mergeCell ref="AT20:AT21"/>
    <mergeCell ref="AU20:AU21"/>
    <mergeCell ref="AJ20:AJ21"/>
    <mergeCell ref="AK20:AK21"/>
    <mergeCell ref="AL20:AL21"/>
    <mergeCell ref="AM20:AM21"/>
    <mergeCell ref="AP20:AP21"/>
    <mergeCell ref="AQ20:AQ21"/>
    <mergeCell ref="AR20:AR21"/>
    <mergeCell ref="AP22:AP23"/>
    <mergeCell ref="AQ22:AQ23"/>
    <mergeCell ref="AR22:AR23"/>
    <mergeCell ref="N22:N23"/>
    <mergeCell ref="AV20:AV21"/>
    <mergeCell ref="AW20:AW21"/>
    <mergeCell ref="Y20:Y21"/>
    <mergeCell ref="Z20:Z21"/>
    <mergeCell ref="AA20:AA21"/>
    <mergeCell ref="AB20:AB21"/>
    <mergeCell ref="A22:A23"/>
    <mergeCell ref="B22:B23"/>
    <mergeCell ref="C22:C23"/>
    <mergeCell ref="D22:D23"/>
    <mergeCell ref="E22:E23"/>
    <mergeCell ref="X20:X21"/>
    <mergeCell ref="U20:U21"/>
    <mergeCell ref="V20:V21"/>
    <mergeCell ref="W20:W21"/>
    <mergeCell ref="L20:L21"/>
    <mergeCell ref="AB18:AB19"/>
    <mergeCell ref="AC18:AC19"/>
    <mergeCell ref="AO20:AO21"/>
    <mergeCell ref="AD20:AD21"/>
    <mergeCell ref="AE20:AE21"/>
    <mergeCell ref="AF20:AF21"/>
    <mergeCell ref="AG20:AG21"/>
    <mergeCell ref="AH20:AH21"/>
    <mergeCell ref="AI20:AI21"/>
    <mergeCell ref="Q20:Q21"/>
    <mergeCell ref="Q18:Q19"/>
    <mergeCell ref="AC20:AC21"/>
    <mergeCell ref="S18:S19"/>
    <mergeCell ref="T18:T19"/>
    <mergeCell ref="AN20:AN21"/>
    <mergeCell ref="AE18:AE19"/>
    <mergeCell ref="AL18:AL19"/>
    <mergeCell ref="AK18:AK19"/>
    <mergeCell ref="AA18:AA19"/>
    <mergeCell ref="AT18:AT19"/>
    <mergeCell ref="AU18:AU19"/>
    <mergeCell ref="AF18:AF19"/>
    <mergeCell ref="U18:U19"/>
    <mergeCell ref="V18:V19"/>
    <mergeCell ref="W18:W19"/>
    <mergeCell ref="X18:X19"/>
    <mergeCell ref="Y18:Y19"/>
    <mergeCell ref="Z18:Z19"/>
    <mergeCell ref="AQ18:AQ19"/>
    <mergeCell ref="G18:G19"/>
    <mergeCell ref="M18:M19"/>
    <mergeCell ref="AP18:AP19"/>
    <mergeCell ref="AO18:AO19"/>
    <mergeCell ref="J20:J21"/>
    <mergeCell ref="K20:K21"/>
    <mergeCell ref="J18:J19"/>
    <mergeCell ref="R20:R21"/>
    <mergeCell ref="S20:S21"/>
    <mergeCell ref="T20:T21"/>
    <mergeCell ref="L18:L19"/>
    <mergeCell ref="N18:N19"/>
    <mergeCell ref="M20:M21"/>
    <mergeCell ref="N20:N21"/>
    <mergeCell ref="A18:A19"/>
    <mergeCell ref="AR18:AR19"/>
    <mergeCell ref="AG18:AG19"/>
    <mergeCell ref="AH18:AH19"/>
    <mergeCell ref="AI18:AI19"/>
    <mergeCell ref="AJ18:AJ19"/>
    <mergeCell ref="O20:O21"/>
    <mergeCell ref="P20:P21"/>
    <mergeCell ref="O18:O19"/>
    <mergeCell ref="P18:P19"/>
    <mergeCell ref="AG14:AJ14"/>
    <mergeCell ref="A20:A21"/>
    <mergeCell ref="B20:B21"/>
    <mergeCell ref="C20:C21"/>
    <mergeCell ref="D20:D21"/>
    <mergeCell ref="E20:E21"/>
    <mergeCell ref="AH40:AR40"/>
    <mergeCell ref="B18:B19"/>
    <mergeCell ref="C18:C19"/>
    <mergeCell ref="D18:D19"/>
    <mergeCell ref="E18:E19"/>
    <mergeCell ref="F22:F23"/>
    <mergeCell ref="G22:G23"/>
    <mergeCell ref="I22:I23"/>
    <mergeCell ref="I18:I19"/>
    <mergeCell ref="H20:H21"/>
    <mergeCell ref="T39:X39"/>
    <mergeCell ref="AH41:AR41"/>
    <mergeCell ref="AS41:AX41"/>
    <mergeCell ref="A14:A16"/>
    <mergeCell ref="B14:F14"/>
    <mergeCell ref="G14:J14"/>
    <mergeCell ref="K14:N14"/>
    <mergeCell ref="O14:S14"/>
    <mergeCell ref="T14:W14"/>
    <mergeCell ref="AA38:AB38"/>
    <mergeCell ref="J38:K38"/>
    <mergeCell ref="AC38:AD38"/>
    <mergeCell ref="AS38:AX38"/>
    <mergeCell ref="AH39:AR39"/>
    <mergeCell ref="AS39:AX39"/>
    <mergeCell ref="L39:M39"/>
    <mergeCell ref="N39:O39"/>
    <mergeCell ref="L38:M38"/>
    <mergeCell ref="T38:X38"/>
    <mergeCell ref="Y38:Z38"/>
    <mergeCell ref="B37:C37"/>
    <mergeCell ref="D37:E37"/>
    <mergeCell ref="F37:G37"/>
    <mergeCell ref="H37:I37"/>
    <mergeCell ref="B36:C36"/>
    <mergeCell ref="B39:C39"/>
    <mergeCell ref="D39:E39"/>
    <mergeCell ref="F39:G39"/>
    <mergeCell ref="H39:I39"/>
    <mergeCell ref="H38:I38"/>
    <mergeCell ref="F20:F21"/>
    <mergeCell ref="H18:H19"/>
    <mergeCell ref="K22:K23"/>
    <mergeCell ref="H22:H23"/>
    <mergeCell ref="D36:E36"/>
    <mergeCell ref="F36:G36"/>
    <mergeCell ref="H36:I36"/>
    <mergeCell ref="I20:I21"/>
    <mergeCell ref="K18:K19"/>
    <mergeCell ref="F18:F19"/>
    <mergeCell ref="Y39:Z39"/>
    <mergeCell ref="AA39:AB39"/>
    <mergeCell ref="U34:AC34"/>
    <mergeCell ref="AI34:AS34"/>
    <mergeCell ref="AH37:AR37"/>
    <mergeCell ref="G20:G21"/>
    <mergeCell ref="J22:J23"/>
    <mergeCell ref="G26:G27"/>
    <mergeCell ref="H26:H27"/>
    <mergeCell ref="J39:K39"/>
    <mergeCell ref="AW18:AW19"/>
    <mergeCell ref="AN18:AN19"/>
    <mergeCell ref="AV18:AV19"/>
    <mergeCell ref="AK14:AN14"/>
    <mergeCell ref="AD18:AD19"/>
    <mergeCell ref="R18:R19"/>
    <mergeCell ref="X14:AA14"/>
    <mergeCell ref="AB14:AF14"/>
    <mergeCell ref="AS18:AS19"/>
    <mergeCell ref="AM18:AM19"/>
    <mergeCell ref="T40:X40"/>
    <mergeCell ref="Y40:Z40"/>
    <mergeCell ref="AA40:AB40"/>
    <mergeCell ref="AS36:AX36"/>
    <mergeCell ref="AO14:AS14"/>
    <mergeCell ref="AT14:AW14"/>
    <mergeCell ref="AC36:AD36"/>
    <mergeCell ref="AH36:AR36"/>
    <mergeCell ref="AC37:AD37"/>
    <mergeCell ref="AS37:AX37"/>
  </mergeCells>
  <printOptions/>
  <pageMargins left="0.7874015748031497" right="0.4330708661417323" top="0.7480314960629921" bottom="0.35433070866141736" header="0.31496062992125984" footer="0.31496062992125984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zoomScale="96" zoomScaleNormal="96" zoomScaleSheetLayoutView="96" zoomScalePageLayoutView="0" workbookViewId="0" topLeftCell="A34">
      <selection activeCell="A48" sqref="A48:IV50"/>
    </sheetView>
  </sheetViews>
  <sheetFormatPr defaultColWidth="9.140625" defaultRowHeight="15"/>
  <cols>
    <col min="1" max="1" width="6.421875" style="155" customWidth="1"/>
    <col min="2" max="2" width="49.8515625" style="101" customWidth="1"/>
    <col min="3" max="4" width="5.140625" style="101" customWidth="1"/>
    <col min="5" max="5" width="5.57421875" style="101" customWidth="1"/>
    <col min="6" max="6" width="6.57421875" style="101" customWidth="1"/>
    <col min="7" max="7" width="4.7109375" style="101" customWidth="1"/>
    <col min="8" max="8" width="5.00390625" style="101" customWidth="1"/>
    <col min="9" max="9" width="3.8515625" style="101" customWidth="1"/>
    <col min="10" max="10" width="5.421875" style="101" customWidth="1"/>
    <col min="11" max="11" width="6.57421875" style="101" customWidth="1"/>
    <col min="12" max="14" width="10.00390625" style="101" customWidth="1"/>
  </cols>
  <sheetData>
    <row r="1" spans="1:14" s="24" customFormat="1" ht="15.75">
      <c r="A1" s="163"/>
      <c r="B1" s="163"/>
      <c r="C1" s="347" t="s">
        <v>0</v>
      </c>
      <c r="D1" s="347"/>
      <c r="E1" s="347"/>
      <c r="F1" s="347"/>
      <c r="G1" s="347"/>
      <c r="H1" s="347"/>
      <c r="I1" s="347"/>
      <c r="J1" s="347"/>
      <c r="K1" s="347"/>
      <c r="L1" s="348"/>
      <c r="M1" s="348"/>
      <c r="N1" s="107"/>
    </row>
    <row r="2" spans="1:14" s="24" customFormat="1" ht="15">
      <c r="A2" s="324" t="s">
        <v>1</v>
      </c>
      <c r="B2" s="327" t="s">
        <v>2</v>
      </c>
      <c r="C2" s="330" t="s">
        <v>3</v>
      </c>
      <c r="D2" s="331"/>
      <c r="E2" s="334" t="s">
        <v>4</v>
      </c>
      <c r="F2" s="338" t="s">
        <v>5</v>
      </c>
      <c r="G2" s="339"/>
      <c r="H2" s="339"/>
      <c r="I2" s="339"/>
      <c r="J2" s="339"/>
      <c r="K2" s="340"/>
      <c r="L2" s="314" t="s">
        <v>6</v>
      </c>
      <c r="M2" s="315"/>
      <c r="N2" s="316"/>
    </row>
    <row r="3" spans="1:14" s="24" customFormat="1" ht="15">
      <c r="A3" s="325"/>
      <c r="B3" s="328"/>
      <c r="C3" s="332"/>
      <c r="D3" s="333"/>
      <c r="E3" s="335"/>
      <c r="F3" s="341"/>
      <c r="G3" s="342"/>
      <c r="H3" s="342"/>
      <c r="I3" s="342"/>
      <c r="J3" s="342"/>
      <c r="K3" s="343"/>
      <c r="L3" s="317"/>
      <c r="M3" s="318"/>
      <c r="N3" s="318"/>
    </row>
    <row r="4" spans="1:14" s="24" customFormat="1" ht="15.75">
      <c r="A4" s="325"/>
      <c r="B4" s="328"/>
      <c r="C4" s="334" t="s">
        <v>7</v>
      </c>
      <c r="D4" s="334" t="s">
        <v>8</v>
      </c>
      <c r="E4" s="336"/>
      <c r="F4" s="350" t="s">
        <v>9</v>
      </c>
      <c r="G4" s="352" t="s">
        <v>10</v>
      </c>
      <c r="H4" s="353"/>
      <c r="I4" s="353"/>
      <c r="J4" s="354"/>
      <c r="K4" s="311" t="s">
        <v>11</v>
      </c>
      <c r="L4" s="357" t="s">
        <v>102</v>
      </c>
      <c r="M4" s="357"/>
      <c r="N4" s="139" t="s">
        <v>103</v>
      </c>
    </row>
    <row r="5" spans="1:14" s="24" customFormat="1" ht="15.75">
      <c r="A5" s="325"/>
      <c r="B5" s="328"/>
      <c r="C5" s="335"/>
      <c r="D5" s="335"/>
      <c r="E5" s="336"/>
      <c r="F5" s="351"/>
      <c r="G5" s="344" t="s">
        <v>12</v>
      </c>
      <c r="H5" s="355" t="s">
        <v>13</v>
      </c>
      <c r="I5" s="356"/>
      <c r="J5" s="356"/>
      <c r="K5" s="336"/>
      <c r="L5" s="319" t="s">
        <v>14</v>
      </c>
      <c r="M5" s="320"/>
      <c r="N5" s="320"/>
    </row>
    <row r="6" spans="1:14" s="24" customFormat="1" ht="15.75">
      <c r="A6" s="325"/>
      <c r="B6" s="328"/>
      <c r="C6" s="335"/>
      <c r="D6" s="335"/>
      <c r="E6" s="336"/>
      <c r="F6" s="351"/>
      <c r="G6" s="345"/>
      <c r="H6" s="311" t="s">
        <v>15</v>
      </c>
      <c r="I6" s="334" t="s">
        <v>16</v>
      </c>
      <c r="J6" s="334" t="s">
        <v>17</v>
      </c>
      <c r="K6" s="336"/>
      <c r="L6" s="108">
        <v>1</v>
      </c>
      <c r="M6" s="108">
        <v>2</v>
      </c>
      <c r="N6" s="108">
        <v>3</v>
      </c>
    </row>
    <row r="7" spans="1:14" s="24" customFormat="1" ht="23.25" customHeight="1">
      <c r="A7" s="325"/>
      <c r="B7" s="328"/>
      <c r="C7" s="335"/>
      <c r="D7" s="335"/>
      <c r="E7" s="336"/>
      <c r="F7" s="351"/>
      <c r="G7" s="345"/>
      <c r="H7" s="312"/>
      <c r="I7" s="335"/>
      <c r="J7" s="335"/>
      <c r="K7" s="336"/>
      <c r="L7" s="321" t="s">
        <v>18</v>
      </c>
      <c r="M7" s="322"/>
      <c r="N7" s="323"/>
    </row>
    <row r="8" spans="1:14" s="24" customFormat="1" ht="39.75" customHeight="1">
      <c r="A8" s="326"/>
      <c r="B8" s="329"/>
      <c r="C8" s="349"/>
      <c r="D8" s="349"/>
      <c r="E8" s="337"/>
      <c r="F8" s="343"/>
      <c r="G8" s="346"/>
      <c r="H8" s="313"/>
      <c r="I8" s="349"/>
      <c r="J8" s="349"/>
      <c r="K8" s="337"/>
      <c r="L8" s="109">
        <v>16</v>
      </c>
      <c r="M8" s="109">
        <v>18</v>
      </c>
      <c r="N8" s="109">
        <v>0</v>
      </c>
    </row>
    <row r="9" spans="1:14" s="24" customFormat="1" ht="15.75">
      <c r="A9" s="110"/>
      <c r="B9" s="170" t="s">
        <v>151</v>
      </c>
      <c r="C9" s="110"/>
      <c r="D9" s="111"/>
      <c r="E9" s="110"/>
      <c r="F9" s="111"/>
      <c r="G9" s="110"/>
      <c r="H9" s="111"/>
      <c r="I9" s="110"/>
      <c r="J9" s="111"/>
      <c r="K9" s="111"/>
      <c r="L9" s="110"/>
      <c r="M9" s="111"/>
      <c r="N9" s="111"/>
    </row>
    <row r="10" spans="1:14" s="24" customFormat="1" ht="15.75">
      <c r="A10" s="110"/>
      <c r="B10" s="170" t="s">
        <v>152</v>
      </c>
      <c r="C10" s="110"/>
      <c r="D10" s="111"/>
      <c r="E10" s="110"/>
      <c r="F10" s="111"/>
      <c r="G10" s="110"/>
      <c r="H10" s="111"/>
      <c r="I10" s="110"/>
      <c r="J10" s="111"/>
      <c r="K10" s="111"/>
      <c r="L10" s="110"/>
      <c r="M10" s="111"/>
      <c r="N10" s="111"/>
    </row>
    <row r="11" spans="1:14" s="24" customFormat="1" ht="15.75">
      <c r="A11" s="227" t="s">
        <v>150</v>
      </c>
      <c r="B11" s="112" t="s">
        <v>20</v>
      </c>
      <c r="C11" s="205"/>
      <c r="D11" s="206" t="s">
        <v>23</v>
      </c>
      <c r="E11" s="205">
        <v>3</v>
      </c>
      <c r="F11" s="205">
        <f>SUM(E11*30)</f>
        <v>90</v>
      </c>
      <c r="G11" s="205">
        <f>SUM(H11:J11)</f>
        <v>32</v>
      </c>
      <c r="H11" s="205"/>
      <c r="I11" s="207"/>
      <c r="J11" s="205">
        <v>32</v>
      </c>
      <c r="K11" s="208">
        <f>SUM(F11-G11)</f>
        <v>58</v>
      </c>
      <c r="L11" s="205">
        <v>2</v>
      </c>
      <c r="M11" s="205"/>
      <c r="N11" s="205"/>
    </row>
    <row r="12" spans="1:14" s="24" customFormat="1" ht="15.75">
      <c r="A12" s="227" t="s">
        <v>149</v>
      </c>
      <c r="B12" s="112" t="s">
        <v>19</v>
      </c>
      <c r="C12" s="205"/>
      <c r="D12" s="206" t="s">
        <v>23</v>
      </c>
      <c r="E12" s="205">
        <v>3</v>
      </c>
      <c r="F12" s="205">
        <f>SUM(E12*30)</f>
        <v>90</v>
      </c>
      <c r="G12" s="205">
        <f>SUM(H12:J12)</f>
        <v>32</v>
      </c>
      <c r="H12" s="205">
        <v>18</v>
      </c>
      <c r="I12" s="205"/>
      <c r="J12" s="206">
        <v>14</v>
      </c>
      <c r="K12" s="208">
        <f>SUM(F12-G12)</f>
        <v>58</v>
      </c>
      <c r="L12" s="205">
        <v>2</v>
      </c>
      <c r="M12" s="205"/>
      <c r="N12" s="205"/>
    </row>
    <row r="13" spans="1:14" s="24" customFormat="1" ht="15.75">
      <c r="A13" s="116"/>
      <c r="B13" s="117" t="s">
        <v>21</v>
      </c>
      <c r="C13" s="109"/>
      <c r="D13" s="109"/>
      <c r="E13" s="118">
        <f>SUM(E11:E12)</f>
        <v>6</v>
      </c>
      <c r="F13" s="118">
        <f aca="true" t="shared" si="0" ref="F13:N13">SUM(F11:F12)</f>
        <v>180</v>
      </c>
      <c r="G13" s="118">
        <f t="shared" si="0"/>
        <v>64</v>
      </c>
      <c r="H13" s="118">
        <f t="shared" si="0"/>
        <v>18</v>
      </c>
      <c r="I13" s="118">
        <f t="shared" si="0"/>
        <v>0</v>
      </c>
      <c r="J13" s="118">
        <f t="shared" si="0"/>
        <v>46</v>
      </c>
      <c r="K13" s="118">
        <f t="shared" si="0"/>
        <v>116</v>
      </c>
      <c r="L13" s="118">
        <f t="shared" si="0"/>
        <v>4</v>
      </c>
      <c r="M13" s="118">
        <f t="shared" si="0"/>
        <v>0</v>
      </c>
      <c r="N13" s="118">
        <f t="shared" si="0"/>
        <v>0</v>
      </c>
    </row>
    <row r="14" spans="1:14" s="24" customFormat="1" ht="15.75">
      <c r="A14" s="119"/>
      <c r="B14" s="171" t="s">
        <v>153</v>
      </c>
      <c r="C14" s="120"/>
      <c r="D14" s="121"/>
      <c r="E14" s="120"/>
      <c r="F14" s="113"/>
      <c r="G14" s="113"/>
      <c r="H14" s="120"/>
      <c r="I14" s="120"/>
      <c r="J14" s="120"/>
      <c r="K14" s="113"/>
      <c r="L14" s="120"/>
      <c r="M14" s="120"/>
      <c r="N14" s="120"/>
    </row>
    <row r="15" spans="1:14" s="26" customFormat="1" ht="15.75">
      <c r="A15" s="174" t="s">
        <v>167</v>
      </c>
      <c r="B15" s="126" t="s">
        <v>135</v>
      </c>
      <c r="C15" s="120">
        <v>2</v>
      </c>
      <c r="D15" s="121">
        <v>1</v>
      </c>
      <c r="E15" s="120">
        <v>6</v>
      </c>
      <c r="F15" s="113">
        <f>SUM(E15*30)</f>
        <v>180</v>
      </c>
      <c r="G15" s="113">
        <f>SUM(H15:J15)</f>
        <v>64</v>
      </c>
      <c r="H15" s="120">
        <v>32</v>
      </c>
      <c r="I15" s="120"/>
      <c r="J15" s="120">
        <v>32</v>
      </c>
      <c r="K15" s="115">
        <f>SUM(F15-G15)</f>
        <v>116</v>
      </c>
      <c r="L15" s="120">
        <v>2</v>
      </c>
      <c r="M15" s="120">
        <v>2</v>
      </c>
      <c r="N15" s="120"/>
    </row>
    <row r="16" spans="1:14" s="26" customFormat="1" ht="15.75">
      <c r="A16" s="174" t="s">
        <v>168</v>
      </c>
      <c r="B16" s="125" t="s">
        <v>143</v>
      </c>
      <c r="C16" s="124"/>
      <c r="D16" s="124" t="s">
        <v>131</v>
      </c>
      <c r="E16" s="124">
        <v>4</v>
      </c>
      <c r="F16" s="113">
        <f>SUM(E16*30)</f>
        <v>120</v>
      </c>
      <c r="G16" s="113">
        <f>SUM(H16:J16)</f>
        <v>44</v>
      </c>
      <c r="H16" s="124">
        <v>20</v>
      </c>
      <c r="I16" s="120"/>
      <c r="J16" s="115">
        <v>24</v>
      </c>
      <c r="K16" s="115">
        <f>SUM(F16-G16)</f>
        <v>76</v>
      </c>
      <c r="L16" s="124"/>
      <c r="M16" s="124">
        <v>3</v>
      </c>
      <c r="N16" s="124"/>
    </row>
    <row r="17" spans="1:14" s="26" customFormat="1" ht="32.25" customHeight="1">
      <c r="A17" s="174" t="s">
        <v>169</v>
      </c>
      <c r="B17" s="125" t="s">
        <v>137</v>
      </c>
      <c r="C17" s="123">
        <v>2</v>
      </c>
      <c r="D17" s="115"/>
      <c r="E17" s="124">
        <v>5.5</v>
      </c>
      <c r="F17" s="113">
        <f>SUM(E17*30)</f>
        <v>165</v>
      </c>
      <c r="G17" s="113">
        <f>SUM(H17:J17)</f>
        <v>56</v>
      </c>
      <c r="H17" s="124">
        <v>28</v>
      </c>
      <c r="I17" s="120"/>
      <c r="J17" s="115">
        <v>28</v>
      </c>
      <c r="K17" s="115">
        <f>SUM(F17-G17)</f>
        <v>109</v>
      </c>
      <c r="L17" s="124"/>
      <c r="M17" s="124">
        <v>3</v>
      </c>
      <c r="N17" s="124"/>
    </row>
    <row r="18" spans="1:14" s="24" customFormat="1" ht="15.75">
      <c r="A18" s="174" t="s">
        <v>170</v>
      </c>
      <c r="B18" s="126" t="s">
        <v>22</v>
      </c>
      <c r="C18" s="120">
        <v>1</v>
      </c>
      <c r="D18" s="121"/>
      <c r="E18" s="120">
        <v>3</v>
      </c>
      <c r="F18" s="113">
        <f>SUM(E18*30)</f>
        <v>90</v>
      </c>
      <c r="G18" s="113">
        <f>SUM(H18:J18)</f>
        <v>32</v>
      </c>
      <c r="H18" s="120">
        <v>18</v>
      </c>
      <c r="I18" s="120"/>
      <c r="J18" s="120">
        <v>14</v>
      </c>
      <c r="K18" s="115">
        <f>SUM(F18-G18)</f>
        <v>58</v>
      </c>
      <c r="L18" s="120">
        <v>2</v>
      </c>
      <c r="M18" s="120"/>
      <c r="N18" s="120"/>
    </row>
    <row r="19" spans="1:14" s="24" customFormat="1" ht="34.5" customHeight="1">
      <c r="A19" s="174" t="s">
        <v>171</v>
      </c>
      <c r="B19" s="130" t="s">
        <v>148</v>
      </c>
      <c r="C19" s="123"/>
      <c r="D19" s="115">
        <v>1</v>
      </c>
      <c r="E19" s="120">
        <v>3</v>
      </c>
      <c r="F19" s="113">
        <f>SUM(E19*30)</f>
        <v>90</v>
      </c>
      <c r="G19" s="113">
        <f>SUM(H19:J19)</f>
        <v>32</v>
      </c>
      <c r="H19" s="124">
        <v>18</v>
      </c>
      <c r="I19" s="120"/>
      <c r="J19" s="115">
        <v>14</v>
      </c>
      <c r="K19" s="115">
        <f>SUM(F19-G19)</f>
        <v>58</v>
      </c>
      <c r="L19" s="124">
        <v>2</v>
      </c>
      <c r="M19" s="124"/>
      <c r="N19" s="124"/>
    </row>
    <row r="20" spans="1:14" s="24" customFormat="1" ht="15.75">
      <c r="A20" s="122"/>
      <c r="B20" s="117" t="s">
        <v>21</v>
      </c>
      <c r="C20" s="120"/>
      <c r="D20" s="128"/>
      <c r="E20" s="131">
        <f aca="true" t="shared" si="1" ref="E20:N20">SUM(E15:E19)</f>
        <v>21.5</v>
      </c>
      <c r="F20" s="131">
        <f t="shared" si="1"/>
        <v>645</v>
      </c>
      <c r="G20" s="131">
        <f t="shared" si="1"/>
        <v>228</v>
      </c>
      <c r="H20" s="131">
        <f t="shared" si="1"/>
        <v>116</v>
      </c>
      <c r="I20" s="131">
        <f t="shared" si="1"/>
        <v>0</v>
      </c>
      <c r="J20" s="131">
        <f t="shared" si="1"/>
        <v>112</v>
      </c>
      <c r="K20" s="131">
        <f t="shared" si="1"/>
        <v>417</v>
      </c>
      <c r="L20" s="131">
        <f t="shared" si="1"/>
        <v>6</v>
      </c>
      <c r="M20" s="131">
        <f t="shared" si="1"/>
        <v>8</v>
      </c>
      <c r="N20" s="131">
        <f t="shared" si="1"/>
        <v>0</v>
      </c>
    </row>
    <row r="21" spans="1:14" s="24" customFormat="1" ht="15.75">
      <c r="A21" s="122"/>
      <c r="B21" s="172" t="s">
        <v>154</v>
      </c>
      <c r="C21" s="120"/>
      <c r="D21" s="128"/>
      <c r="E21" s="131">
        <f aca="true" t="shared" si="2" ref="E21:N21">SUM(E13+E20)</f>
        <v>27.5</v>
      </c>
      <c r="F21" s="131">
        <f t="shared" si="2"/>
        <v>825</v>
      </c>
      <c r="G21" s="131">
        <f t="shared" si="2"/>
        <v>292</v>
      </c>
      <c r="H21" s="131">
        <f t="shared" si="2"/>
        <v>134</v>
      </c>
      <c r="I21" s="131">
        <f t="shared" si="2"/>
        <v>0</v>
      </c>
      <c r="J21" s="131">
        <f t="shared" si="2"/>
        <v>158</v>
      </c>
      <c r="K21" s="131">
        <f t="shared" si="2"/>
        <v>533</v>
      </c>
      <c r="L21" s="131">
        <f t="shared" si="2"/>
        <v>10</v>
      </c>
      <c r="M21" s="131">
        <f t="shared" si="2"/>
        <v>8</v>
      </c>
      <c r="N21" s="131">
        <f t="shared" si="2"/>
        <v>0</v>
      </c>
    </row>
    <row r="22" spans="1:14" s="24" customFormat="1" ht="15.75">
      <c r="A22" s="110"/>
      <c r="B22" s="173" t="s">
        <v>155</v>
      </c>
      <c r="C22" s="128"/>
      <c r="D22" s="128"/>
      <c r="E22" s="128"/>
      <c r="F22" s="113"/>
      <c r="G22" s="113"/>
      <c r="H22" s="128"/>
      <c r="I22" s="128"/>
      <c r="J22" s="128"/>
      <c r="K22" s="113"/>
      <c r="L22" s="128"/>
      <c r="M22" s="128"/>
      <c r="N22" s="128"/>
    </row>
    <row r="23" spans="1:14" s="24" customFormat="1" ht="15.75">
      <c r="A23" s="110"/>
      <c r="B23" s="170" t="s">
        <v>152</v>
      </c>
      <c r="C23" s="110"/>
      <c r="D23" s="111"/>
      <c r="E23" s="110"/>
      <c r="F23" s="111"/>
      <c r="G23" s="110"/>
      <c r="H23" s="111"/>
      <c r="I23" s="110"/>
      <c r="J23" s="111"/>
      <c r="K23" s="111"/>
      <c r="L23" s="110"/>
      <c r="M23" s="111"/>
      <c r="N23" s="111"/>
    </row>
    <row r="24" spans="1:14" s="26" customFormat="1" ht="15.75">
      <c r="A24" s="174" t="s">
        <v>156</v>
      </c>
      <c r="B24" s="129" t="s">
        <v>24</v>
      </c>
      <c r="C24" s="128"/>
      <c r="D24" s="128">
        <v>2</v>
      </c>
      <c r="E24" s="128">
        <v>3</v>
      </c>
      <c r="F24" s="113">
        <f>SUM(E24*30)</f>
        <v>90</v>
      </c>
      <c r="G24" s="113">
        <f>SUM(H24:J24)</f>
        <v>30</v>
      </c>
      <c r="H24" s="128">
        <v>16</v>
      </c>
      <c r="I24" s="113"/>
      <c r="J24" s="128">
        <v>14</v>
      </c>
      <c r="K24" s="115">
        <f>SUM(F24-G24)</f>
        <v>60</v>
      </c>
      <c r="L24" s="128"/>
      <c r="M24" s="128">
        <v>2</v>
      </c>
      <c r="N24" s="128"/>
    </row>
    <row r="25" spans="1:14" s="24" customFormat="1" ht="15.75">
      <c r="A25" s="110"/>
      <c r="B25" s="175" t="s">
        <v>153</v>
      </c>
      <c r="C25" s="128"/>
      <c r="D25" s="128"/>
      <c r="E25" s="128"/>
      <c r="F25" s="113"/>
      <c r="G25" s="113"/>
      <c r="H25" s="128"/>
      <c r="I25" s="128"/>
      <c r="J25" s="128"/>
      <c r="K25" s="113"/>
      <c r="L25" s="128"/>
      <c r="M25" s="128"/>
      <c r="N25" s="128"/>
    </row>
    <row r="26" spans="1:14" s="24" customFormat="1" ht="34.5" customHeight="1">
      <c r="A26" s="174" t="s">
        <v>157</v>
      </c>
      <c r="B26" s="132" t="s">
        <v>140</v>
      </c>
      <c r="C26" s="123"/>
      <c r="D26" s="115">
        <v>1.2</v>
      </c>
      <c r="E26" s="124">
        <v>4</v>
      </c>
      <c r="F26" s="113">
        <f aca="true" t="shared" si="3" ref="F26:F31">SUM(E26*30)</f>
        <v>120</v>
      </c>
      <c r="G26" s="113">
        <f aca="true" t="shared" si="4" ref="G26:G31">SUM(H26:J26)</f>
        <v>42</v>
      </c>
      <c r="H26" s="124"/>
      <c r="I26" s="128">
        <v>42</v>
      </c>
      <c r="J26" s="114"/>
      <c r="K26" s="115">
        <f aca="true" t="shared" si="5" ref="K26:K31">SUM(F26-G26)</f>
        <v>78</v>
      </c>
      <c r="L26" s="124">
        <v>1</v>
      </c>
      <c r="M26" s="124">
        <v>1</v>
      </c>
      <c r="N26" s="124"/>
    </row>
    <row r="27" spans="1:14" s="24" customFormat="1" ht="20.25" customHeight="1">
      <c r="A27" s="174" t="s">
        <v>158</v>
      </c>
      <c r="B27" s="130" t="s">
        <v>144</v>
      </c>
      <c r="C27" s="123"/>
      <c r="D27" s="115" t="s">
        <v>131</v>
      </c>
      <c r="E27" s="124">
        <v>4</v>
      </c>
      <c r="F27" s="113">
        <f t="shared" si="3"/>
        <v>120</v>
      </c>
      <c r="G27" s="113">
        <f t="shared" si="4"/>
        <v>40</v>
      </c>
      <c r="H27" s="124">
        <v>22</v>
      </c>
      <c r="I27" s="128"/>
      <c r="J27" s="114">
        <v>18</v>
      </c>
      <c r="K27" s="115">
        <f t="shared" si="5"/>
        <v>80</v>
      </c>
      <c r="L27" s="124"/>
      <c r="M27" s="124">
        <v>2</v>
      </c>
      <c r="N27" s="124"/>
    </row>
    <row r="28" spans="1:14" s="24" customFormat="1" ht="37.5" customHeight="1">
      <c r="A28" s="174" t="s">
        <v>159</v>
      </c>
      <c r="B28" s="130" t="s">
        <v>139</v>
      </c>
      <c r="C28" s="123">
        <v>2</v>
      </c>
      <c r="D28" s="115"/>
      <c r="E28" s="124">
        <v>3.5</v>
      </c>
      <c r="F28" s="113">
        <f t="shared" si="3"/>
        <v>105</v>
      </c>
      <c r="G28" s="113">
        <f t="shared" si="4"/>
        <v>38</v>
      </c>
      <c r="H28" s="124">
        <v>20</v>
      </c>
      <c r="I28" s="128"/>
      <c r="J28" s="114">
        <v>18</v>
      </c>
      <c r="K28" s="115">
        <f t="shared" si="5"/>
        <v>67</v>
      </c>
      <c r="L28" s="124"/>
      <c r="M28" s="124">
        <v>2</v>
      </c>
      <c r="N28" s="124"/>
    </row>
    <row r="29" spans="1:14" s="26" customFormat="1" ht="30" customHeight="1">
      <c r="A29" s="174" t="s">
        <v>160</v>
      </c>
      <c r="B29" s="132" t="s">
        <v>145</v>
      </c>
      <c r="C29" s="123"/>
      <c r="D29" s="115">
        <v>1.2</v>
      </c>
      <c r="E29" s="124">
        <v>3</v>
      </c>
      <c r="F29" s="113">
        <f t="shared" si="3"/>
        <v>90</v>
      </c>
      <c r="G29" s="113">
        <f t="shared" si="4"/>
        <v>36</v>
      </c>
      <c r="H29" s="124">
        <v>8</v>
      </c>
      <c r="I29" s="128"/>
      <c r="J29" s="114">
        <v>28</v>
      </c>
      <c r="K29" s="115">
        <f t="shared" si="5"/>
        <v>54</v>
      </c>
      <c r="L29" s="124">
        <v>1</v>
      </c>
      <c r="M29" s="124">
        <v>1</v>
      </c>
      <c r="N29" s="124"/>
    </row>
    <row r="30" spans="1:14" s="26" customFormat="1" ht="21" customHeight="1">
      <c r="A30" s="174" t="s">
        <v>161</v>
      </c>
      <c r="B30" s="127" t="s">
        <v>141</v>
      </c>
      <c r="C30" s="128">
        <v>1</v>
      </c>
      <c r="D30" s="128"/>
      <c r="E30" s="128">
        <v>3</v>
      </c>
      <c r="F30" s="113">
        <f t="shared" si="3"/>
        <v>90</v>
      </c>
      <c r="G30" s="113">
        <f t="shared" si="4"/>
        <v>34</v>
      </c>
      <c r="H30" s="128">
        <v>16</v>
      </c>
      <c r="I30" s="128"/>
      <c r="J30" s="128">
        <v>18</v>
      </c>
      <c r="K30" s="115">
        <f t="shared" si="5"/>
        <v>56</v>
      </c>
      <c r="L30" s="128">
        <v>2</v>
      </c>
      <c r="M30" s="128"/>
      <c r="N30" s="128"/>
    </row>
    <row r="31" spans="1:14" s="24" customFormat="1" ht="20.25" customHeight="1">
      <c r="A31" s="174" t="s">
        <v>162</v>
      </c>
      <c r="B31" s="132" t="s">
        <v>138</v>
      </c>
      <c r="C31" s="123">
        <v>1</v>
      </c>
      <c r="D31" s="115"/>
      <c r="E31" s="124">
        <v>3</v>
      </c>
      <c r="F31" s="113">
        <f t="shared" si="3"/>
        <v>90</v>
      </c>
      <c r="G31" s="113">
        <f t="shared" si="4"/>
        <v>32</v>
      </c>
      <c r="H31" s="124">
        <v>16</v>
      </c>
      <c r="I31" s="128"/>
      <c r="J31" s="114">
        <v>16</v>
      </c>
      <c r="K31" s="115">
        <f t="shared" si="5"/>
        <v>58</v>
      </c>
      <c r="L31" s="124">
        <v>2</v>
      </c>
      <c r="M31" s="124"/>
      <c r="N31" s="124"/>
    </row>
    <row r="32" spans="1:14" s="24" customFormat="1" ht="15.75">
      <c r="A32" s="122"/>
      <c r="B32" s="117" t="s">
        <v>21</v>
      </c>
      <c r="C32" s="128"/>
      <c r="D32" s="128"/>
      <c r="E32" s="133">
        <f aca="true" t="shared" si="6" ref="E32:N32">SUM(E26:E31)</f>
        <v>20.5</v>
      </c>
      <c r="F32" s="133">
        <f t="shared" si="6"/>
        <v>615</v>
      </c>
      <c r="G32" s="133">
        <f t="shared" si="6"/>
        <v>222</v>
      </c>
      <c r="H32" s="133">
        <f t="shared" si="6"/>
        <v>82</v>
      </c>
      <c r="I32" s="133">
        <f t="shared" si="6"/>
        <v>42</v>
      </c>
      <c r="J32" s="133">
        <f t="shared" si="6"/>
        <v>98</v>
      </c>
      <c r="K32" s="133">
        <f t="shared" si="6"/>
        <v>393</v>
      </c>
      <c r="L32" s="133">
        <f t="shared" si="6"/>
        <v>6</v>
      </c>
      <c r="M32" s="133">
        <f t="shared" si="6"/>
        <v>6</v>
      </c>
      <c r="N32" s="133">
        <f t="shared" si="6"/>
        <v>0</v>
      </c>
    </row>
    <row r="33" spans="1:14" s="24" customFormat="1" ht="15.75">
      <c r="A33" s="122"/>
      <c r="B33" s="172" t="s">
        <v>154</v>
      </c>
      <c r="C33" s="128"/>
      <c r="D33" s="128"/>
      <c r="E33" s="133">
        <f aca="true" t="shared" si="7" ref="E33:N33">SUM(E24+E32)</f>
        <v>23.5</v>
      </c>
      <c r="F33" s="133">
        <f t="shared" si="7"/>
        <v>705</v>
      </c>
      <c r="G33" s="133">
        <f t="shared" si="7"/>
        <v>252</v>
      </c>
      <c r="H33" s="133">
        <f t="shared" si="7"/>
        <v>98</v>
      </c>
      <c r="I33" s="133">
        <f t="shared" si="7"/>
        <v>42</v>
      </c>
      <c r="J33" s="133">
        <f t="shared" si="7"/>
        <v>112</v>
      </c>
      <c r="K33" s="133">
        <f t="shared" si="7"/>
        <v>453</v>
      </c>
      <c r="L33" s="133">
        <f t="shared" si="7"/>
        <v>6</v>
      </c>
      <c r="M33" s="133">
        <f t="shared" si="7"/>
        <v>8</v>
      </c>
      <c r="N33" s="133">
        <f t="shared" si="7"/>
        <v>0</v>
      </c>
    </row>
    <row r="34" spans="1:14" s="24" customFormat="1" ht="15.75">
      <c r="A34" s="122"/>
      <c r="B34" s="117" t="s">
        <v>25</v>
      </c>
      <c r="C34" s="128"/>
      <c r="D34" s="128"/>
      <c r="E34" s="133"/>
      <c r="F34" s="133"/>
      <c r="G34" s="113"/>
      <c r="H34" s="133"/>
      <c r="I34" s="133"/>
      <c r="J34" s="133"/>
      <c r="K34" s="115">
        <f>SUM(F34-G34)</f>
        <v>0</v>
      </c>
      <c r="L34" s="133"/>
      <c r="M34" s="124"/>
      <c r="N34" s="124"/>
    </row>
    <row r="35" spans="1:14" s="24" customFormat="1" ht="15.75">
      <c r="A35" s="122" t="s">
        <v>132</v>
      </c>
      <c r="B35" s="132" t="s">
        <v>114</v>
      </c>
      <c r="C35" s="128"/>
      <c r="D35" s="128"/>
      <c r="E35" s="133" t="s">
        <v>26</v>
      </c>
      <c r="F35" s="133"/>
      <c r="G35" s="113">
        <f>SUM(H35:J35)</f>
        <v>18</v>
      </c>
      <c r="H35" s="128"/>
      <c r="I35" s="128"/>
      <c r="J35" s="128">
        <v>18</v>
      </c>
      <c r="K35" s="115"/>
      <c r="L35" s="133"/>
      <c r="M35" s="124">
        <v>1</v>
      </c>
      <c r="N35" s="124"/>
    </row>
    <row r="36" spans="1:14" s="24" customFormat="1" ht="15.75">
      <c r="A36" s="122"/>
      <c r="B36" s="132" t="s">
        <v>27</v>
      </c>
      <c r="C36" s="128"/>
      <c r="D36" s="128"/>
      <c r="E36" s="133"/>
      <c r="F36" s="133"/>
      <c r="G36" s="133">
        <f>SUM(G35:G35)</f>
        <v>18</v>
      </c>
      <c r="H36" s="133">
        <f>SUM(H35:H35)</f>
        <v>0</v>
      </c>
      <c r="I36" s="133">
        <f>SUM(I35:I35)</f>
        <v>0</v>
      </c>
      <c r="J36" s="133">
        <f>SUM(J35:J35)</f>
        <v>18</v>
      </c>
      <c r="K36" s="115"/>
      <c r="L36" s="133">
        <v>0</v>
      </c>
      <c r="M36" s="131">
        <v>1</v>
      </c>
      <c r="N36" s="131">
        <v>0</v>
      </c>
    </row>
    <row r="37" spans="1:14" s="24" customFormat="1" ht="15.75">
      <c r="A37" s="122"/>
      <c r="B37" s="117" t="s">
        <v>28</v>
      </c>
      <c r="C37" s="128"/>
      <c r="D37" s="128"/>
      <c r="E37" s="133"/>
      <c r="F37" s="113"/>
      <c r="G37" s="133"/>
      <c r="H37" s="133"/>
      <c r="I37" s="133"/>
      <c r="J37" s="133"/>
      <c r="K37" s="115">
        <f>SUM(F37-G37)</f>
        <v>0</v>
      </c>
      <c r="L37" s="133"/>
      <c r="M37" s="133"/>
      <c r="N37" s="133"/>
    </row>
    <row r="38" spans="1:14" s="24" customFormat="1" ht="15" customHeight="1">
      <c r="A38" s="174" t="s">
        <v>163</v>
      </c>
      <c r="B38" s="132" t="s">
        <v>29</v>
      </c>
      <c r="C38" s="128"/>
      <c r="D38" s="128" t="s">
        <v>129</v>
      </c>
      <c r="E38" s="128">
        <v>12</v>
      </c>
      <c r="F38" s="113">
        <f>SUM(E38*30)</f>
        <v>360</v>
      </c>
      <c r="G38" s="128">
        <v>0</v>
      </c>
      <c r="H38" s="128"/>
      <c r="I38" s="128"/>
      <c r="J38" s="128"/>
      <c r="K38" s="115">
        <f>SUM(F38-G38)</f>
        <v>360</v>
      </c>
      <c r="L38" s="128"/>
      <c r="M38" s="128"/>
      <c r="N38" s="128">
        <v>360</v>
      </c>
    </row>
    <row r="39" spans="1:14" s="24" customFormat="1" ht="15.75">
      <c r="A39" s="122"/>
      <c r="B39" s="117" t="s">
        <v>21</v>
      </c>
      <c r="C39" s="128"/>
      <c r="D39" s="128"/>
      <c r="E39" s="133">
        <f aca="true" t="shared" si="8" ref="E39:N39">SUM(E38:E38)</f>
        <v>12</v>
      </c>
      <c r="F39" s="133">
        <f t="shared" si="8"/>
        <v>360</v>
      </c>
      <c r="G39" s="133">
        <f t="shared" si="8"/>
        <v>0</v>
      </c>
      <c r="H39" s="133">
        <f t="shared" si="8"/>
        <v>0</v>
      </c>
      <c r="I39" s="133">
        <f t="shared" si="8"/>
        <v>0</v>
      </c>
      <c r="J39" s="133">
        <f t="shared" si="8"/>
        <v>0</v>
      </c>
      <c r="K39" s="133">
        <f t="shared" si="8"/>
        <v>360</v>
      </c>
      <c r="L39" s="133">
        <f t="shared" si="8"/>
        <v>0</v>
      </c>
      <c r="M39" s="133">
        <f t="shared" si="8"/>
        <v>0</v>
      </c>
      <c r="N39" s="133">
        <f t="shared" si="8"/>
        <v>360</v>
      </c>
    </row>
    <row r="40" spans="1:14" s="24" customFormat="1" ht="31.5">
      <c r="A40" s="122"/>
      <c r="B40" s="172" t="s">
        <v>164</v>
      </c>
      <c r="C40" s="128"/>
      <c r="D40" s="128"/>
      <c r="E40" s="133"/>
      <c r="F40" s="113"/>
      <c r="G40" s="133"/>
      <c r="H40" s="133"/>
      <c r="I40" s="133"/>
      <c r="J40" s="133"/>
      <c r="K40" s="115"/>
      <c r="L40" s="133"/>
      <c r="M40" s="133"/>
      <c r="N40" s="133"/>
    </row>
    <row r="41" spans="1:14" s="24" customFormat="1" ht="31.5">
      <c r="A41" s="174" t="s">
        <v>165</v>
      </c>
      <c r="B41" s="176" t="s">
        <v>166</v>
      </c>
      <c r="C41" s="128"/>
      <c r="D41" s="128"/>
      <c r="E41" s="128">
        <v>27</v>
      </c>
      <c r="F41" s="113">
        <f>SUM(E41*30)</f>
        <v>810</v>
      </c>
      <c r="G41" s="128">
        <v>0</v>
      </c>
      <c r="H41" s="128"/>
      <c r="I41" s="128"/>
      <c r="J41" s="128"/>
      <c r="K41" s="115">
        <f>SUM(F41-G41)</f>
        <v>810</v>
      </c>
      <c r="L41" s="128"/>
      <c r="M41" s="128"/>
      <c r="N41" s="128"/>
    </row>
    <row r="42" spans="1:14" s="24" customFormat="1" ht="15.75">
      <c r="A42" s="122"/>
      <c r="B42" s="117" t="s">
        <v>21</v>
      </c>
      <c r="C42" s="128"/>
      <c r="D42" s="128"/>
      <c r="E42" s="133">
        <f aca="true" t="shared" si="9" ref="E42:M42">SUM(E41:E41)</f>
        <v>27</v>
      </c>
      <c r="F42" s="133">
        <f t="shared" si="9"/>
        <v>810</v>
      </c>
      <c r="G42" s="133">
        <f t="shared" si="9"/>
        <v>0</v>
      </c>
      <c r="H42" s="133">
        <f t="shared" si="9"/>
        <v>0</v>
      </c>
      <c r="I42" s="133">
        <f t="shared" si="9"/>
        <v>0</v>
      </c>
      <c r="J42" s="133">
        <f t="shared" si="9"/>
        <v>0</v>
      </c>
      <c r="K42" s="133">
        <f t="shared" si="9"/>
        <v>810</v>
      </c>
      <c r="L42" s="133">
        <f t="shared" si="9"/>
        <v>0</v>
      </c>
      <c r="M42" s="133">
        <f t="shared" si="9"/>
        <v>0</v>
      </c>
      <c r="N42" s="133">
        <f>SUM(N41:N41)</f>
        <v>0</v>
      </c>
    </row>
    <row r="43" spans="1:14" s="24" customFormat="1" ht="15.75">
      <c r="A43" s="134"/>
      <c r="B43" s="135" t="s">
        <v>30</v>
      </c>
      <c r="C43" s="136"/>
      <c r="D43" s="136"/>
      <c r="E43" s="136">
        <f aca="true" t="shared" si="10" ref="E43:K43">SUM(E21+E33+E39+E42)</f>
        <v>90</v>
      </c>
      <c r="F43" s="136">
        <f t="shared" si="10"/>
        <v>2700</v>
      </c>
      <c r="G43" s="136">
        <f t="shared" si="10"/>
        <v>544</v>
      </c>
      <c r="H43" s="136">
        <f t="shared" si="10"/>
        <v>232</v>
      </c>
      <c r="I43" s="136">
        <f t="shared" si="10"/>
        <v>42</v>
      </c>
      <c r="J43" s="136">
        <f t="shared" si="10"/>
        <v>270</v>
      </c>
      <c r="K43" s="136">
        <f t="shared" si="10"/>
        <v>2156</v>
      </c>
      <c r="L43" s="136">
        <f>SUM(L21+L33+L42)</f>
        <v>16</v>
      </c>
      <c r="M43" s="136">
        <f>SUM(M21+M33+M42)</f>
        <v>16</v>
      </c>
      <c r="N43" s="136">
        <f>SUM(N21+N33+N42)</f>
        <v>0</v>
      </c>
    </row>
    <row r="44" spans="1:14" s="24" customFormat="1" ht="15.75">
      <c r="A44" s="137"/>
      <c r="B44" s="138" t="s">
        <v>31</v>
      </c>
      <c r="C44" s="139"/>
      <c r="D44" s="139"/>
      <c r="E44" s="139"/>
      <c r="F44" s="139"/>
      <c r="G44" s="140"/>
      <c r="H44" s="140"/>
      <c r="I44" s="46"/>
      <c r="J44" s="109"/>
      <c r="K44" s="109"/>
      <c r="L44" s="109">
        <v>16</v>
      </c>
      <c r="M44" s="109">
        <v>16</v>
      </c>
      <c r="N44" s="109"/>
    </row>
    <row r="45" spans="1:14" s="24" customFormat="1" ht="15.75">
      <c r="A45" s="137"/>
      <c r="B45" s="141" t="s">
        <v>32</v>
      </c>
      <c r="C45" s="136">
        <f>SUM(L45:N45)</f>
        <v>6</v>
      </c>
      <c r="D45" s="136"/>
      <c r="E45" s="139"/>
      <c r="F45" s="139"/>
      <c r="G45" s="140"/>
      <c r="H45" s="142"/>
      <c r="I45" s="109"/>
      <c r="J45" s="109"/>
      <c r="K45" s="109"/>
      <c r="L45" s="109">
        <v>3</v>
      </c>
      <c r="M45" s="109">
        <v>3</v>
      </c>
      <c r="N45" s="109"/>
    </row>
    <row r="46" spans="1:14" s="24" customFormat="1" ht="15.75">
      <c r="A46" s="137"/>
      <c r="B46" s="141" t="s">
        <v>33</v>
      </c>
      <c r="C46" s="136"/>
      <c r="D46" s="136">
        <f>SUM(L46:N46)</f>
        <v>11</v>
      </c>
      <c r="E46" s="139"/>
      <c r="F46" s="139"/>
      <c r="G46" s="140"/>
      <c r="H46" s="142"/>
      <c r="I46" s="109"/>
      <c r="J46" s="109"/>
      <c r="K46" s="109"/>
      <c r="L46" s="109">
        <v>6</v>
      </c>
      <c r="M46" s="109">
        <v>5</v>
      </c>
      <c r="N46" s="109"/>
    </row>
    <row r="47" spans="1:14" s="24" customFormat="1" ht="15.75">
      <c r="A47" s="143"/>
      <c r="B47" s="52"/>
      <c r="C47" s="46"/>
      <c r="D47" s="46"/>
      <c r="E47" s="53"/>
      <c r="F47" s="53"/>
      <c r="G47" s="53"/>
      <c r="H47" s="46"/>
      <c r="I47" s="53"/>
      <c r="J47" s="53"/>
      <c r="K47" s="46"/>
      <c r="L47" s="53"/>
      <c r="M47" s="53"/>
      <c r="N47" s="53"/>
    </row>
    <row r="48" spans="1:12" s="50" customFormat="1" ht="15.75">
      <c r="A48" s="156"/>
      <c r="B48" s="27" t="s">
        <v>199</v>
      </c>
      <c r="C48" s="27"/>
      <c r="D48" s="27"/>
      <c r="E48" s="27"/>
      <c r="F48" s="27"/>
      <c r="G48" s="27"/>
      <c r="H48" s="51"/>
      <c r="I48" s="27" t="s">
        <v>142</v>
      </c>
      <c r="J48" s="27"/>
      <c r="K48" s="27"/>
      <c r="L48" s="27"/>
    </row>
    <row r="49" spans="1:14" s="415" customFormat="1" ht="15.75">
      <c r="A49" s="411"/>
      <c r="B49" s="412"/>
      <c r="C49" s="413"/>
      <c r="D49" s="413"/>
      <c r="E49" s="413"/>
      <c r="F49" s="413"/>
      <c r="G49" s="413"/>
      <c r="H49" s="413"/>
      <c r="I49" s="413"/>
      <c r="J49" s="413"/>
      <c r="K49" s="413"/>
      <c r="L49" s="413"/>
      <c r="M49" s="414"/>
      <c r="N49" s="414"/>
    </row>
    <row r="50" spans="1:14" s="415" customFormat="1" ht="15.75">
      <c r="A50" s="416"/>
      <c r="B50" s="417" t="s">
        <v>197</v>
      </c>
      <c r="C50" s="417"/>
      <c r="D50" s="417"/>
      <c r="E50" s="417"/>
      <c r="F50" s="417"/>
      <c r="G50" s="417"/>
      <c r="H50" s="417"/>
      <c r="I50" s="418" t="s">
        <v>198</v>
      </c>
      <c r="J50" s="417"/>
      <c r="K50" s="417"/>
      <c r="L50" s="417"/>
      <c r="M50" s="417"/>
      <c r="N50" s="417"/>
    </row>
    <row r="51" spans="1:14" ht="15.75">
      <c r="A51" s="145"/>
      <c r="D51" s="4"/>
      <c r="E51" s="4"/>
      <c r="F51" s="4"/>
      <c r="G51" s="105"/>
      <c r="I51" s="144"/>
      <c r="J51" s="144"/>
      <c r="K51" s="144"/>
      <c r="L51" s="144"/>
      <c r="M51" s="144"/>
      <c r="N51" s="144"/>
    </row>
    <row r="52" spans="1:14" ht="15.75">
      <c r="A52" s="146"/>
      <c r="D52" s="4"/>
      <c r="E52" s="4"/>
      <c r="F52" s="4"/>
      <c r="G52" s="105"/>
      <c r="I52" s="144"/>
      <c r="J52" s="144"/>
      <c r="K52" s="144"/>
      <c r="L52" s="144"/>
      <c r="M52" s="144"/>
      <c r="N52" s="144"/>
    </row>
    <row r="53" spans="1:14" ht="15.75">
      <c r="A53" s="146"/>
      <c r="D53" s="4"/>
      <c r="E53" s="4"/>
      <c r="F53" s="4"/>
      <c r="G53" s="105"/>
      <c r="I53" s="144"/>
      <c r="J53" s="144"/>
      <c r="K53" s="144"/>
      <c r="L53" s="144"/>
      <c r="M53" s="144"/>
      <c r="N53" s="144"/>
    </row>
    <row r="54" spans="1:14" ht="15.75">
      <c r="A54" s="146"/>
      <c r="D54" s="147"/>
      <c r="E54" s="147"/>
      <c r="F54" s="147"/>
      <c r="G54" s="147"/>
      <c r="I54" s="144"/>
      <c r="J54" s="144"/>
      <c r="K54" s="144"/>
      <c r="L54" s="144"/>
      <c r="M54" s="144"/>
      <c r="N54" s="144"/>
    </row>
    <row r="55" spans="1:14" ht="15.75">
      <c r="A55" s="146"/>
      <c r="D55" s="92"/>
      <c r="I55" s="144"/>
      <c r="J55" s="144"/>
      <c r="K55" s="144"/>
      <c r="L55" s="144"/>
      <c r="M55" s="144"/>
      <c r="N55" s="144"/>
    </row>
    <row r="58" spans="1:14" ht="15.75">
      <c r="A58" s="148"/>
      <c r="B58" s="149"/>
      <c r="C58" s="150"/>
      <c r="D58" s="150"/>
      <c r="E58" s="150"/>
      <c r="F58" s="150"/>
      <c r="G58" s="151"/>
      <c r="I58" s="144"/>
      <c r="J58" s="144"/>
      <c r="K58" s="144"/>
      <c r="L58" s="144"/>
      <c r="M58" s="144"/>
      <c r="N58" s="144"/>
    </row>
    <row r="59" spans="1:14" ht="15.75">
      <c r="A59" s="3"/>
      <c r="B59" s="4"/>
      <c r="C59" s="4"/>
      <c r="D59" s="4"/>
      <c r="E59" s="152"/>
      <c r="F59" s="152"/>
      <c r="G59" s="153"/>
      <c r="H59" s="144"/>
      <c r="I59" s="144"/>
      <c r="J59" s="144"/>
      <c r="K59" s="144"/>
      <c r="L59" s="144"/>
      <c r="M59" s="144"/>
      <c r="N59" s="144"/>
    </row>
    <row r="60" spans="1:14" ht="15.75">
      <c r="A60" s="3"/>
      <c r="B60" s="4"/>
      <c r="C60" s="4"/>
      <c r="D60" s="4"/>
      <c r="E60" s="152"/>
      <c r="F60" s="152"/>
      <c r="G60" s="153"/>
      <c r="H60" s="144"/>
      <c r="I60" s="144"/>
      <c r="J60" s="144"/>
      <c r="K60" s="144"/>
      <c r="L60" s="144"/>
      <c r="M60" s="144"/>
      <c r="N60" s="144"/>
    </row>
    <row r="61" spans="1:14" ht="15.75">
      <c r="A61" s="5"/>
      <c r="B61" s="6"/>
      <c r="C61" s="6"/>
      <c r="D61" s="6"/>
      <c r="E61" s="154"/>
      <c r="F61" s="154"/>
      <c r="G61" s="144"/>
      <c r="H61" s="144"/>
      <c r="I61" s="144"/>
      <c r="J61" s="144"/>
      <c r="K61" s="144"/>
      <c r="L61" s="144"/>
      <c r="M61" s="144"/>
      <c r="N61" s="144"/>
    </row>
    <row r="62" spans="1:14" ht="15.75">
      <c r="A62" s="5"/>
      <c r="B62" s="6"/>
      <c r="C62" s="6"/>
      <c r="D62" s="6"/>
      <c r="E62" s="154"/>
      <c r="F62" s="154"/>
      <c r="G62" s="144"/>
      <c r="H62" s="144"/>
      <c r="I62" s="144"/>
      <c r="J62" s="144"/>
      <c r="K62" s="144"/>
      <c r="L62" s="144"/>
      <c r="M62" s="144"/>
      <c r="N62" s="144"/>
    </row>
    <row r="63" spans="1:14" ht="15.75">
      <c r="A63" s="5"/>
      <c r="B63" s="6"/>
      <c r="C63" s="6"/>
      <c r="D63" s="6"/>
      <c r="E63" s="154"/>
      <c r="F63" s="154"/>
      <c r="G63" s="144"/>
      <c r="H63" s="144"/>
      <c r="I63" s="144"/>
      <c r="J63" s="144"/>
      <c r="K63" s="144"/>
      <c r="L63" s="144"/>
      <c r="M63" s="144"/>
      <c r="N63" s="144"/>
    </row>
  </sheetData>
  <sheetProtection/>
  <mergeCells count="20">
    <mergeCell ref="C1:M1"/>
    <mergeCell ref="C4:C8"/>
    <mergeCell ref="D4:D8"/>
    <mergeCell ref="F4:F8"/>
    <mergeCell ref="G4:J4"/>
    <mergeCell ref="H5:J5"/>
    <mergeCell ref="L4:M4"/>
    <mergeCell ref="K4:K8"/>
    <mergeCell ref="I6:I8"/>
    <mergeCell ref="J6:J8"/>
    <mergeCell ref="H6:H8"/>
    <mergeCell ref="L2:N3"/>
    <mergeCell ref="L5:N5"/>
    <mergeCell ref="L7:N7"/>
    <mergeCell ref="A2:A8"/>
    <mergeCell ref="B2:B8"/>
    <mergeCell ref="C2:D3"/>
    <mergeCell ref="E2:E8"/>
    <mergeCell ref="F2:K3"/>
    <mergeCell ref="G5:G8"/>
  </mergeCells>
  <printOptions/>
  <pageMargins left="0.7874015748031497" right="0.4330708661417323" top="0.7480314960629921" bottom="0.35433070866141736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view="pageBreakPreview" zoomScale="78" zoomScaleNormal="68" zoomScaleSheetLayoutView="78" workbookViewId="0" topLeftCell="A1">
      <pane xSplit="3" topLeftCell="D1" activePane="topRight" state="frozen"/>
      <selection pane="topLeft" activeCell="A1" sqref="A1"/>
      <selection pane="topRight" activeCell="C3" sqref="A3:IV37"/>
    </sheetView>
  </sheetViews>
  <sheetFormatPr defaultColWidth="9.140625" defaultRowHeight="15"/>
  <cols>
    <col min="1" max="1" width="2.421875" style="24" customWidth="1"/>
    <col min="2" max="2" width="29.8515625" style="24" customWidth="1"/>
    <col min="3" max="3" width="4.421875" style="24" customWidth="1"/>
    <col min="4" max="12" width="3.7109375" style="24" customWidth="1"/>
    <col min="13" max="13" width="4.57421875" style="24" customWidth="1"/>
    <col min="14" max="18" width="3.7109375" style="24" customWidth="1"/>
    <col min="19" max="19" width="4.8515625" style="24" customWidth="1"/>
    <col min="20" max="21" width="3.7109375" style="24" customWidth="1"/>
    <col min="22" max="22" width="5.421875" style="24" customWidth="1"/>
    <col min="23" max="23" width="5.140625" style="24" customWidth="1"/>
    <col min="24" max="33" width="3.7109375" style="24" customWidth="1"/>
    <col min="34" max="34" width="4.7109375" style="24" customWidth="1"/>
    <col min="35" max="35" width="4.28125" style="24" customWidth="1"/>
    <col min="36" max="46" width="3.7109375" style="24" customWidth="1"/>
    <col min="47" max="47" width="5.7109375" style="24" customWidth="1"/>
    <col min="48" max="51" width="3.7109375" style="24" customWidth="1"/>
    <col min="52" max="52" width="8.421875" style="24" customWidth="1"/>
    <col min="53" max="53" width="5.140625" style="24" customWidth="1"/>
    <col min="54" max="54" width="5.421875" style="24" customWidth="1"/>
    <col min="55" max="55" width="4.7109375" style="24" customWidth="1"/>
    <col min="56" max="57" width="3.7109375" style="24" customWidth="1"/>
    <col min="58" max="58" width="3.7109375" style="25" customWidth="1"/>
    <col min="59" max="59" width="3.7109375" style="24" customWidth="1"/>
  </cols>
  <sheetData>
    <row r="1" spans="2:59" ht="27">
      <c r="B1" s="55" t="s">
        <v>146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4"/>
      <c r="BA1" s="54"/>
      <c r="BB1" s="54"/>
      <c r="BC1" s="54"/>
      <c r="BD1" s="54"/>
      <c r="BE1" s="54"/>
      <c r="BF1" s="54"/>
      <c r="BG1" s="54"/>
    </row>
    <row r="2" spans="2:59" s="24" customFormat="1" ht="18.7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4"/>
      <c r="BA2" s="54"/>
      <c r="BB2" s="54"/>
      <c r="BC2" s="54"/>
      <c r="BD2" s="54"/>
      <c r="BE2" s="54"/>
      <c r="BF2" s="54"/>
      <c r="BG2" s="54"/>
    </row>
    <row r="3" spans="1:59" s="216" customFormat="1" ht="15">
      <c r="A3" s="368" t="s">
        <v>115</v>
      </c>
      <c r="B3" s="371" t="s">
        <v>116</v>
      </c>
      <c r="C3" s="57"/>
      <c r="D3" s="361" t="s">
        <v>34</v>
      </c>
      <c r="E3" s="362"/>
      <c r="F3" s="362"/>
      <c r="G3" s="362"/>
      <c r="H3" s="367"/>
      <c r="I3" s="361" t="s">
        <v>35</v>
      </c>
      <c r="J3" s="362"/>
      <c r="K3" s="362"/>
      <c r="L3" s="367"/>
      <c r="M3" s="361" t="s">
        <v>36</v>
      </c>
      <c r="N3" s="362"/>
      <c r="O3" s="362"/>
      <c r="P3" s="367"/>
      <c r="Q3" s="361" t="s">
        <v>37</v>
      </c>
      <c r="R3" s="362"/>
      <c r="S3" s="362"/>
      <c r="T3" s="362"/>
      <c r="U3" s="367"/>
      <c r="V3" s="361" t="s">
        <v>38</v>
      </c>
      <c r="W3" s="362"/>
      <c r="X3" s="362"/>
      <c r="Y3" s="367"/>
      <c r="Z3" s="361" t="s">
        <v>39</v>
      </c>
      <c r="AA3" s="362"/>
      <c r="AB3" s="362"/>
      <c r="AC3" s="367"/>
      <c r="AD3" s="361" t="s">
        <v>40</v>
      </c>
      <c r="AE3" s="362"/>
      <c r="AF3" s="362"/>
      <c r="AG3" s="362"/>
      <c r="AH3" s="367"/>
      <c r="AI3" s="361" t="s">
        <v>41</v>
      </c>
      <c r="AJ3" s="362"/>
      <c r="AK3" s="362"/>
      <c r="AL3" s="367"/>
      <c r="AM3" s="361" t="s">
        <v>42</v>
      </c>
      <c r="AN3" s="362"/>
      <c r="AO3" s="362"/>
      <c r="AP3" s="367"/>
      <c r="AQ3" s="361" t="s">
        <v>50</v>
      </c>
      <c r="AR3" s="362"/>
      <c r="AS3" s="362"/>
      <c r="AT3" s="362"/>
      <c r="AU3" s="367"/>
      <c r="AV3" s="361" t="s">
        <v>51</v>
      </c>
      <c r="AW3" s="362"/>
      <c r="AX3" s="362"/>
      <c r="AY3" s="363"/>
      <c r="AZ3" s="364" t="s">
        <v>117</v>
      </c>
      <c r="BA3" s="358" t="s">
        <v>118</v>
      </c>
      <c r="BB3" s="358" t="s">
        <v>10</v>
      </c>
      <c r="BC3" s="358" t="s">
        <v>119</v>
      </c>
      <c r="BD3" s="161"/>
      <c r="BE3" s="161"/>
      <c r="BF3" s="161"/>
      <c r="BG3" s="358" t="s">
        <v>120</v>
      </c>
    </row>
    <row r="4" spans="1:59" s="216" customFormat="1" ht="15">
      <c r="A4" s="369"/>
      <c r="B4" s="372"/>
      <c r="C4" s="58"/>
      <c r="D4" s="59">
        <v>1</v>
      </c>
      <c r="E4" s="59">
        <v>2</v>
      </c>
      <c r="F4" s="59">
        <v>3</v>
      </c>
      <c r="G4" s="59">
        <v>4</v>
      </c>
      <c r="H4" s="59">
        <v>5</v>
      </c>
      <c r="I4" s="59">
        <v>6</v>
      </c>
      <c r="J4" s="59">
        <v>7</v>
      </c>
      <c r="K4" s="59">
        <v>8</v>
      </c>
      <c r="L4" s="59">
        <v>9</v>
      </c>
      <c r="M4" s="59">
        <v>10</v>
      </c>
      <c r="N4" s="59">
        <v>11</v>
      </c>
      <c r="O4" s="59">
        <v>12</v>
      </c>
      <c r="P4" s="59">
        <v>13</v>
      </c>
      <c r="Q4" s="59">
        <v>14</v>
      </c>
      <c r="R4" s="59">
        <v>15</v>
      </c>
      <c r="S4" s="59">
        <v>16</v>
      </c>
      <c r="T4" s="59">
        <v>17</v>
      </c>
      <c r="U4" s="59">
        <v>18</v>
      </c>
      <c r="V4" s="59">
        <v>19</v>
      </c>
      <c r="W4" s="59">
        <v>20</v>
      </c>
      <c r="X4" s="59">
        <v>21</v>
      </c>
      <c r="Y4" s="59">
        <v>22</v>
      </c>
      <c r="Z4" s="59">
        <v>23</v>
      </c>
      <c r="AA4" s="59">
        <v>24</v>
      </c>
      <c r="AB4" s="59">
        <v>25</v>
      </c>
      <c r="AC4" s="59">
        <v>26</v>
      </c>
      <c r="AD4" s="59">
        <v>27</v>
      </c>
      <c r="AE4" s="59">
        <v>28</v>
      </c>
      <c r="AF4" s="59">
        <v>29</v>
      </c>
      <c r="AG4" s="59">
        <v>30</v>
      </c>
      <c r="AH4" s="59">
        <v>31</v>
      </c>
      <c r="AI4" s="59">
        <v>32</v>
      </c>
      <c r="AJ4" s="59">
        <v>33</v>
      </c>
      <c r="AK4" s="59">
        <v>34</v>
      </c>
      <c r="AL4" s="59">
        <v>35</v>
      </c>
      <c r="AM4" s="59">
        <v>36</v>
      </c>
      <c r="AN4" s="59">
        <v>37</v>
      </c>
      <c r="AO4" s="59">
        <v>38</v>
      </c>
      <c r="AP4" s="59">
        <v>39</v>
      </c>
      <c r="AQ4" s="59">
        <v>40</v>
      </c>
      <c r="AR4" s="59">
        <v>41</v>
      </c>
      <c r="AS4" s="59">
        <v>42</v>
      </c>
      <c r="AT4" s="59">
        <v>43</v>
      </c>
      <c r="AU4" s="59">
        <v>44</v>
      </c>
      <c r="AV4" s="59">
        <v>45</v>
      </c>
      <c r="AW4" s="59">
        <v>46</v>
      </c>
      <c r="AX4" s="59">
        <v>47</v>
      </c>
      <c r="AY4" s="59">
        <v>48</v>
      </c>
      <c r="AZ4" s="365"/>
      <c r="BA4" s="359"/>
      <c r="BB4" s="359"/>
      <c r="BC4" s="359"/>
      <c r="BD4" s="60"/>
      <c r="BE4" s="60"/>
      <c r="BF4" s="60"/>
      <c r="BG4" s="359"/>
    </row>
    <row r="5" spans="1:59" s="216" customFormat="1" ht="15">
      <c r="A5" s="369"/>
      <c r="B5" s="372"/>
      <c r="C5" s="61"/>
      <c r="D5" s="164">
        <v>3</v>
      </c>
      <c r="E5" s="164">
        <v>10</v>
      </c>
      <c r="F5" s="164">
        <v>17</v>
      </c>
      <c r="G5" s="164">
        <v>24</v>
      </c>
      <c r="H5" s="164">
        <v>1</v>
      </c>
      <c r="I5" s="164">
        <v>8</v>
      </c>
      <c r="J5" s="217">
        <v>15</v>
      </c>
      <c r="K5" s="165">
        <v>22</v>
      </c>
      <c r="L5" s="166">
        <v>29</v>
      </c>
      <c r="M5" s="164">
        <v>5</v>
      </c>
      <c r="N5" s="164">
        <v>12</v>
      </c>
      <c r="O5" s="164">
        <v>19</v>
      </c>
      <c r="P5" s="164">
        <v>26</v>
      </c>
      <c r="Q5" s="164">
        <v>3</v>
      </c>
      <c r="R5" s="164">
        <v>10</v>
      </c>
      <c r="S5" s="164">
        <v>17</v>
      </c>
      <c r="T5" s="164">
        <v>24</v>
      </c>
      <c r="U5" s="164">
        <v>31</v>
      </c>
      <c r="V5" s="217">
        <v>7</v>
      </c>
      <c r="W5" s="164">
        <v>14</v>
      </c>
      <c r="X5" s="164">
        <v>21</v>
      </c>
      <c r="Y5" s="165">
        <v>28</v>
      </c>
      <c r="Z5" s="166">
        <v>4</v>
      </c>
      <c r="AA5" s="164">
        <v>11</v>
      </c>
      <c r="AB5" s="164">
        <v>18</v>
      </c>
      <c r="AC5" s="164">
        <v>25</v>
      </c>
      <c r="AD5" s="164">
        <v>4</v>
      </c>
      <c r="AE5" s="164">
        <v>11</v>
      </c>
      <c r="AF5" s="164">
        <v>18</v>
      </c>
      <c r="AG5" s="165">
        <v>25</v>
      </c>
      <c r="AH5" s="166">
        <v>1</v>
      </c>
      <c r="AI5" s="164">
        <v>8</v>
      </c>
      <c r="AJ5" s="164">
        <v>15</v>
      </c>
      <c r="AK5" s="164">
        <v>22</v>
      </c>
      <c r="AL5" s="217">
        <v>29</v>
      </c>
      <c r="AM5" s="164">
        <v>6</v>
      </c>
      <c r="AN5" s="164">
        <v>13</v>
      </c>
      <c r="AO5" s="164">
        <v>20</v>
      </c>
      <c r="AP5" s="164">
        <v>27</v>
      </c>
      <c r="AQ5" s="164">
        <v>3</v>
      </c>
      <c r="AR5" s="164">
        <v>10</v>
      </c>
      <c r="AS5" s="217">
        <v>17</v>
      </c>
      <c r="AT5" s="164">
        <v>24</v>
      </c>
      <c r="AU5" s="164">
        <v>1</v>
      </c>
      <c r="AV5" s="164">
        <v>8</v>
      </c>
      <c r="AW5" s="164">
        <v>15</v>
      </c>
      <c r="AX5" s="164">
        <v>22</v>
      </c>
      <c r="AY5" s="164">
        <v>29</v>
      </c>
      <c r="AZ5" s="365"/>
      <c r="BA5" s="359"/>
      <c r="BB5" s="359"/>
      <c r="BC5" s="359"/>
      <c r="BD5" s="62"/>
      <c r="BE5" s="62"/>
      <c r="BF5" s="62"/>
      <c r="BG5" s="359"/>
    </row>
    <row r="6" spans="1:59" s="216" customFormat="1" ht="30">
      <c r="A6" s="370"/>
      <c r="B6" s="373"/>
      <c r="C6" s="61"/>
      <c r="D6" s="167">
        <v>7</v>
      </c>
      <c r="E6" s="167">
        <v>14</v>
      </c>
      <c r="F6" s="167">
        <v>21</v>
      </c>
      <c r="G6" s="167">
        <v>28</v>
      </c>
      <c r="H6" s="167">
        <v>5</v>
      </c>
      <c r="I6" s="167">
        <v>12</v>
      </c>
      <c r="J6" s="167">
        <v>19</v>
      </c>
      <c r="K6" s="168">
        <v>26</v>
      </c>
      <c r="L6" s="169">
        <v>2</v>
      </c>
      <c r="M6" s="167">
        <v>9</v>
      </c>
      <c r="N6" s="167">
        <v>16</v>
      </c>
      <c r="O6" s="167">
        <v>23</v>
      </c>
      <c r="P6" s="167">
        <v>30</v>
      </c>
      <c r="Q6" s="167">
        <v>7</v>
      </c>
      <c r="R6" s="167">
        <v>14</v>
      </c>
      <c r="S6" s="167">
        <v>21</v>
      </c>
      <c r="T6" s="167" t="s">
        <v>191</v>
      </c>
      <c r="U6" s="167" t="s">
        <v>192</v>
      </c>
      <c r="V6" s="167">
        <v>11</v>
      </c>
      <c r="W6" s="167">
        <v>18</v>
      </c>
      <c r="X6" s="167">
        <v>25</v>
      </c>
      <c r="Y6" s="168">
        <v>1</v>
      </c>
      <c r="Z6" s="169">
        <v>8</v>
      </c>
      <c r="AA6" s="167">
        <v>15</v>
      </c>
      <c r="AB6" s="167">
        <v>22</v>
      </c>
      <c r="AC6" s="167">
        <v>1</v>
      </c>
      <c r="AD6" s="218">
        <v>8</v>
      </c>
      <c r="AE6" s="167">
        <v>15</v>
      </c>
      <c r="AF6" s="167">
        <v>22</v>
      </c>
      <c r="AG6" s="168">
        <v>29</v>
      </c>
      <c r="AH6" s="169">
        <v>5</v>
      </c>
      <c r="AI6" s="167">
        <v>12</v>
      </c>
      <c r="AJ6" s="167">
        <v>19</v>
      </c>
      <c r="AK6" s="167">
        <v>26</v>
      </c>
      <c r="AL6" s="167" t="s">
        <v>193</v>
      </c>
      <c r="AM6" s="167" t="s">
        <v>194</v>
      </c>
      <c r="AN6" s="167">
        <v>17</v>
      </c>
      <c r="AO6" s="167">
        <v>24</v>
      </c>
      <c r="AP6" s="167">
        <v>31</v>
      </c>
      <c r="AQ6" s="167">
        <v>7</v>
      </c>
      <c r="AR6" s="167">
        <v>14</v>
      </c>
      <c r="AS6" s="167">
        <v>21</v>
      </c>
      <c r="AT6" s="218">
        <v>28</v>
      </c>
      <c r="AU6" s="167">
        <v>5</v>
      </c>
      <c r="AV6" s="167">
        <v>12</v>
      </c>
      <c r="AW6" s="167">
        <v>19</v>
      </c>
      <c r="AX6" s="167">
        <v>26</v>
      </c>
      <c r="AY6" s="167">
        <v>2</v>
      </c>
      <c r="AZ6" s="366"/>
      <c r="BA6" s="360"/>
      <c r="BB6" s="360"/>
      <c r="BC6" s="360"/>
      <c r="BD6" s="63"/>
      <c r="BE6" s="63"/>
      <c r="BF6" s="63"/>
      <c r="BG6" s="360"/>
    </row>
    <row r="7" spans="1:59" s="26" customFormat="1" ht="15.75" customHeight="1">
      <c r="A7" s="212"/>
      <c r="B7" s="213"/>
      <c r="C7" s="80"/>
      <c r="D7" s="158" t="s">
        <v>43</v>
      </c>
      <c r="E7" s="158" t="s">
        <v>130</v>
      </c>
      <c r="F7" s="158" t="s">
        <v>43</v>
      </c>
      <c r="G7" s="158" t="s">
        <v>130</v>
      </c>
      <c r="H7" s="158" t="s">
        <v>43</v>
      </c>
      <c r="I7" s="158" t="s">
        <v>130</v>
      </c>
      <c r="J7" s="158" t="s">
        <v>43</v>
      </c>
      <c r="K7" s="158" t="s">
        <v>130</v>
      </c>
      <c r="L7" s="158" t="s">
        <v>43</v>
      </c>
      <c r="M7" s="158" t="s">
        <v>130</v>
      </c>
      <c r="N7" s="158" t="s">
        <v>43</v>
      </c>
      <c r="O7" s="158" t="s">
        <v>130</v>
      </c>
      <c r="P7" s="158" t="s">
        <v>43</v>
      </c>
      <c r="Q7" s="158" t="s">
        <v>130</v>
      </c>
      <c r="R7" s="158" t="s">
        <v>43</v>
      </c>
      <c r="S7" s="158" t="s">
        <v>130</v>
      </c>
      <c r="T7" s="158" t="s">
        <v>43</v>
      </c>
      <c r="U7" s="158" t="s">
        <v>130</v>
      </c>
      <c r="V7" s="158" t="s">
        <v>43</v>
      </c>
      <c r="W7" s="158" t="s">
        <v>130</v>
      </c>
      <c r="X7" s="158" t="s">
        <v>43</v>
      </c>
      <c r="Y7" s="159" t="s">
        <v>130</v>
      </c>
      <c r="Z7" s="160" t="s">
        <v>43</v>
      </c>
      <c r="AA7" s="158" t="s">
        <v>130</v>
      </c>
      <c r="AB7" s="158" t="s">
        <v>43</v>
      </c>
      <c r="AC7" s="158" t="s">
        <v>130</v>
      </c>
      <c r="AD7" s="158" t="s">
        <v>43</v>
      </c>
      <c r="AE7" s="158" t="s">
        <v>130</v>
      </c>
      <c r="AF7" s="158" t="s">
        <v>43</v>
      </c>
      <c r="AG7" s="158" t="s">
        <v>130</v>
      </c>
      <c r="AH7" s="158" t="s">
        <v>43</v>
      </c>
      <c r="AI7" s="158" t="s">
        <v>130</v>
      </c>
      <c r="AJ7" s="158" t="s">
        <v>43</v>
      </c>
      <c r="AK7" s="158" t="s">
        <v>130</v>
      </c>
      <c r="AL7" s="158" t="s">
        <v>43</v>
      </c>
      <c r="AM7" s="158" t="s">
        <v>130</v>
      </c>
      <c r="AN7" s="158" t="s">
        <v>43</v>
      </c>
      <c r="AO7" s="158" t="s">
        <v>130</v>
      </c>
      <c r="AP7" s="158" t="s">
        <v>43</v>
      </c>
      <c r="AQ7" s="158" t="s">
        <v>130</v>
      </c>
      <c r="AR7" s="158" t="s">
        <v>43</v>
      </c>
      <c r="AS7" s="158" t="s">
        <v>130</v>
      </c>
      <c r="AT7" s="158" t="s">
        <v>43</v>
      </c>
      <c r="AU7" s="158" t="s">
        <v>130</v>
      </c>
      <c r="AV7" s="158" t="s">
        <v>43</v>
      </c>
      <c r="AW7" s="158" t="s">
        <v>130</v>
      </c>
      <c r="AX7" s="158" t="s">
        <v>43</v>
      </c>
      <c r="AY7" s="158" t="s">
        <v>130</v>
      </c>
      <c r="AZ7" s="215"/>
      <c r="BA7" s="214"/>
      <c r="BB7" s="214"/>
      <c r="BC7" s="81"/>
      <c r="BD7" s="157"/>
      <c r="BE7" s="63"/>
      <c r="BF7" s="63"/>
      <c r="BG7" s="214"/>
    </row>
    <row r="8" spans="1:59" s="26" customFormat="1" ht="15" customHeight="1">
      <c r="A8" s="374">
        <v>5</v>
      </c>
      <c r="B8" s="376" t="s">
        <v>114</v>
      </c>
      <c r="C8" s="64" t="s">
        <v>121</v>
      </c>
      <c r="D8" s="219"/>
      <c r="E8" s="220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378" t="s">
        <v>45</v>
      </c>
      <c r="U8" s="378" t="s">
        <v>45</v>
      </c>
      <c r="V8" s="378" t="s">
        <v>44</v>
      </c>
      <c r="W8" s="378" t="s">
        <v>44</v>
      </c>
      <c r="X8" s="378" t="s">
        <v>44</v>
      </c>
      <c r="Y8" s="380" t="s">
        <v>147</v>
      </c>
      <c r="Z8" s="219"/>
      <c r="AA8" s="220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384"/>
      <c r="AR8" s="209"/>
      <c r="AS8" s="386" t="s">
        <v>45</v>
      </c>
      <c r="AT8" s="392" t="s">
        <v>48</v>
      </c>
      <c r="AU8" s="392" t="s">
        <v>44</v>
      </c>
      <c r="AV8" s="386" t="s">
        <v>44</v>
      </c>
      <c r="AW8" s="392" t="s">
        <v>44</v>
      </c>
      <c r="AX8" s="386" t="s">
        <v>44</v>
      </c>
      <c r="AY8" s="388" t="s">
        <v>44</v>
      </c>
      <c r="AZ8" s="390"/>
      <c r="BA8" s="376">
        <f>AZ8*30</f>
        <v>0</v>
      </c>
      <c r="BB8" s="376">
        <f>SUM(BF8:BF9)</f>
        <v>18</v>
      </c>
      <c r="BC8" s="394"/>
      <c r="BD8" s="66">
        <f aca="true" t="shared" si="0" ref="BD8:BD23">D8+E8+F8+G8+H8+I8+J8+K8+L8+M8+N8+O8+P8+Q8+R8+S8</f>
        <v>0</v>
      </c>
      <c r="BE8" s="67">
        <f>Z8+AA8+AB8+AC8+AD8+AE8+AF8+AG8+AH8+AI8+AJ8+AK8+AL8+AM8+AN8+AO8+AP8+AQ8</f>
        <v>0</v>
      </c>
      <c r="BF8" s="68">
        <f>SUM(BD8:BE8)</f>
        <v>0</v>
      </c>
      <c r="BG8" s="396"/>
    </row>
    <row r="9" spans="1:59" s="26" customFormat="1" ht="15">
      <c r="A9" s="375"/>
      <c r="B9" s="377"/>
      <c r="C9" s="64" t="s">
        <v>122</v>
      </c>
      <c r="D9" s="223"/>
      <c r="E9" s="224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379"/>
      <c r="U9" s="379"/>
      <c r="V9" s="379"/>
      <c r="W9" s="379"/>
      <c r="X9" s="379"/>
      <c r="Y9" s="381"/>
      <c r="Z9" s="223"/>
      <c r="AA9" s="224">
        <v>4</v>
      </c>
      <c r="AB9" s="225"/>
      <c r="AC9" s="225">
        <v>2</v>
      </c>
      <c r="AD9" s="225"/>
      <c r="AE9" s="225">
        <v>2</v>
      </c>
      <c r="AF9" s="225"/>
      <c r="AG9" s="225">
        <v>2</v>
      </c>
      <c r="AH9" s="225"/>
      <c r="AI9" s="225">
        <v>2</v>
      </c>
      <c r="AJ9" s="225"/>
      <c r="AK9" s="225">
        <v>2</v>
      </c>
      <c r="AL9" s="225"/>
      <c r="AM9" s="225">
        <v>2</v>
      </c>
      <c r="AN9" s="225"/>
      <c r="AO9" s="225">
        <v>2</v>
      </c>
      <c r="AP9" s="225"/>
      <c r="AQ9" s="385"/>
      <c r="AR9" s="209" t="s">
        <v>45</v>
      </c>
      <c r="AS9" s="387"/>
      <c r="AT9" s="393"/>
      <c r="AU9" s="393"/>
      <c r="AV9" s="387"/>
      <c r="AW9" s="393"/>
      <c r="AX9" s="387"/>
      <c r="AY9" s="389"/>
      <c r="AZ9" s="391"/>
      <c r="BA9" s="377"/>
      <c r="BB9" s="377"/>
      <c r="BC9" s="395"/>
      <c r="BD9" s="66">
        <f t="shared" si="0"/>
        <v>0</v>
      </c>
      <c r="BE9" s="67">
        <f aca="true" t="shared" si="1" ref="BE9:BE23">Z9+AA9+AB9+AC9+AD9+AE9+AF9+AG9+AH9+AI9+AJ9+AK9+AL9+AM9+AN9+AO9+AP9+AQ9</f>
        <v>18</v>
      </c>
      <c r="BF9" s="68">
        <f>SUM(BD9:BE9)</f>
        <v>18</v>
      </c>
      <c r="BG9" s="397"/>
    </row>
    <row r="10" spans="1:59" s="26" customFormat="1" ht="15" customHeight="1">
      <c r="A10" s="374">
        <v>5</v>
      </c>
      <c r="B10" s="376" t="s">
        <v>19</v>
      </c>
      <c r="C10" s="64" t="s">
        <v>121</v>
      </c>
      <c r="D10" s="219">
        <v>4</v>
      </c>
      <c r="E10" s="220">
        <v>2</v>
      </c>
      <c r="F10" s="221"/>
      <c r="G10" s="221">
        <v>2</v>
      </c>
      <c r="H10" s="221"/>
      <c r="I10" s="221">
        <v>2</v>
      </c>
      <c r="J10" s="221"/>
      <c r="K10" s="221">
        <v>2</v>
      </c>
      <c r="L10" s="221"/>
      <c r="M10" s="221">
        <v>2</v>
      </c>
      <c r="N10" s="221"/>
      <c r="O10" s="221">
        <v>2</v>
      </c>
      <c r="P10" s="221"/>
      <c r="Q10" s="221">
        <v>2</v>
      </c>
      <c r="R10" s="221"/>
      <c r="S10" s="221"/>
      <c r="T10" s="378" t="s">
        <v>45</v>
      </c>
      <c r="U10" s="378" t="s">
        <v>45</v>
      </c>
      <c r="V10" s="378" t="s">
        <v>44</v>
      </c>
      <c r="W10" s="378" t="s">
        <v>44</v>
      </c>
      <c r="X10" s="378" t="s">
        <v>44</v>
      </c>
      <c r="Y10" s="380" t="s">
        <v>147</v>
      </c>
      <c r="Z10" s="409"/>
      <c r="AA10" s="382"/>
      <c r="AB10" s="382"/>
      <c r="AC10" s="382"/>
      <c r="AD10" s="382"/>
      <c r="AE10" s="382"/>
      <c r="AF10" s="382"/>
      <c r="AG10" s="382"/>
      <c r="AH10" s="382"/>
      <c r="AI10" s="384"/>
      <c r="AJ10" s="382"/>
      <c r="AK10" s="382"/>
      <c r="AL10" s="384"/>
      <c r="AM10" s="384"/>
      <c r="AN10" s="384"/>
      <c r="AO10" s="382"/>
      <c r="AP10" s="382"/>
      <c r="AQ10" s="384"/>
      <c r="AR10" s="209"/>
      <c r="AS10" s="386" t="s">
        <v>45</v>
      </c>
      <c r="AT10" s="392" t="s">
        <v>48</v>
      </c>
      <c r="AU10" s="392" t="s">
        <v>44</v>
      </c>
      <c r="AV10" s="386" t="s">
        <v>44</v>
      </c>
      <c r="AW10" s="392" t="s">
        <v>44</v>
      </c>
      <c r="AX10" s="386" t="s">
        <v>44</v>
      </c>
      <c r="AY10" s="388" t="s">
        <v>44</v>
      </c>
      <c r="AZ10" s="390">
        <v>3</v>
      </c>
      <c r="BA10" s="376">
        <f>AZ10*30</f>
        <v>90</v>
      </c>
      <c r="BB10" s="376">
        <f>SUM(BF10:BF11)</f>
        <v>32</v>
      </c>
      <c r="BC10" s="394">
        <f>AZ10*36-BB10</f>
        <v>76</v>
      </c>
      <c r="BD10" s="66">
        <f t="shared" si="0"/>
        <v>18</v>
      </c>
      <c r="BE10" s="67">
        <f t="shared" si="1"/>
        <v>0</v>
      </c>
      <c r="BF10" s="68">
        <f aca="true" t="shared" si="2" ref="BF10:BF15">SUM(BD10:BE10)</f>
        <v>18</v>
      </c>
      <c r="BG10" s="396" t="s">
        <v>23</v>
      </c>
    </row>
    <row r="11" spans="1:59" s="26" customFormat="1" ht="15">
      <c r="A11" s="375"/>
      <c r="B11" s="377"/>
      <c r="C11" s="64" t="s">
        <v>122</v>
      </c>
      <c r="D11" s="223"/>
      <c r="E11" s="224"/>
      <c r="F11" s="225">
        <v>2</v>
      </c>
      <c r="G11" s="225"/>
      <c r="H11" s="225">
        <v>2</v>
      </c>
      <c r="I11" s="225"/>
      <c r="J11" s="225">
        <v>2</v>
      </c>
      <c r="K11" s="225"/>
      <c r="L11" s="225">
        <v>2</v>
      </c>
      <c r="M11" s="225"/>
      <c r="N11" s="225">
        <v>2</v>
      </c>
      <c r="O11" s="225"/>
      <c r="P11" s="225">
        <v>2</v>
      </c>
      <c r="Q11" s="225"/>
      <c r="R11" s="225">
        <v>2</v>
      </c>
      <c r="S11" s="225"/>
      <c r="T11" s="379"/>
      <c r="U11" s="379"/>
      <c r="V11" s="379"/>
      <c r="W11" s="379"/>
      <c r="X11" s="379"/>
      <c r="Y11" s="381"/>
      <c r="Z11" s="410"/>
      <c r="AA11" s="383"/>
      <c r="AB11" s="383"/>
      <c r="AC11" s="383"/>
      <c r="AD11" s="383"/>
      <c r="AE11" s="383"/>
      <c r="AF11" s="383"/>
      <c r="AG11" s="383"/>
      <c r="AH11" s="383"/>
      <c r="AI11" s="385"/>
      <c r="AJ11" s="383"/>
      <c r="AK11" s="383"/>
      <c r="AL11" s="385"/>
      <c r="AM11" s="385"/>
      <c r="AN11" s="385"/>
      <c r="AO11" s="383"/>
      <c r="AP11" s="383"/>
      <c r="AQ11" s="385"/>
      <c r="AR11" s="209" t="s">
        <v>45</v>
      </c>
      <c r="AS11" s="387"/>
      <c r="AT11" s="393"/>
      <c r="AU11" s="393"/>
      <c r="AV11" s="387"/>
      <c r="AW11" s="393"/>
      <c r="AX11" s="387"/>
      <c r="AY11" s="389"/>
      <c r="AZ11" s="391"/>
      <c r="BA11" s="377"/>
      <c r="BB11" s="377"/>
      <c r="BC11" s="395"/>
      <c r="BD11" s="66">
        <f t="shared" si="0"/>
        <v>14</v>
      </c>
      <c r="BE11" s="67">
        <f t="shared" si="1"/>
        <v>0</v>
      </c>
      <c r="BF11" s="68">
        <f t="shared" si="2"/>
        <v>14</v>
      </c>
      <c r="BG11" s="397"/>
    </row>
    <row r="12" spans="1:59" s="26" customFormat="1" ht="15" customHeight="1">
      <c r="A12" s="374">
        <v>5</v>
      </c>
      <c r="B12" s="376" t="s">
        <v>124</v>
      </c>
      <c r="C12" s="203" t="s">
        <v>121</v>
      </c>
      <c r="D12" s="219"/>
      <c r="E12" s="220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378" t="s">
        <v>45</v>
      </c>
      <c r="U12" s="378" t="s">
        <v>45</v>
      </c>
      <c r="V12" s="378" t="s">
        <v>44</v>
      </c>
      <c r="W12" s="378" t="s">
        <v>44</v>
      </c>
      <c r="X12" s="378" t="s">
        <v>44</v>
      </c>
      <c r="Y12" s="380" t="s">
        <v>147</v>
      </c>
      <c r="Z12" s="409"/>
      <c r="AA12" s="382"/>
      <c r="AB12" s="382"/>
      <c r="AC12" s="382"/>
      <c r="AD12" s="382"/>
      <c r="AE12" s="382"/>
      <c r="AF12" s="382"/>
      <c r="AG12" s="382"/>
      <c r="AH12" s="382"/>
      <c r="AI12" s="384"/>
      <c r="AJ12" s="382"/>
      <c r="AK12" s="382"/>
      <c r="AL12" s="384"/>
      <c r="AM12" s="384"/>
      <c r="AN12" s="384"/>
      <c r="AO12" s="382"/>
      <c r="AP12" s="382"/>
      <c r="AQ12" s="384"/>
      <c r="AR12" s="209"/>
      <c r="AS12" s="386" t="s">
        <v>45</v>
      </c>
      <c r="AT12" s="392" t="s">
        <v>48</v>
      </c>
      <c r="AU12" s="392" t="s">
        <v>44</v>
      </c>
      <c r="AV12" s="386" t="s">
        <v>44</v>
      </c>
      <c r="AW12" s="392" t="s">
        <v>44</v>
      </c>
      <c r="AX12" s="386" t="s">
        <v>44</v>
      </c>
      <c r="AY12" s="388" t="s">
        <v>44</v>
      </c>
      <c r="AZ12" s="398">
        <v>3</v>
      </c>
      <c r="BA12" s="376">
        <f>AZ12*30</f>
        <v>90</v>
      </c>
      <c r="BB12" s="376">
        <f>SUM(BF12:BF13)</f>
        <v>32</v>
      </c>
      <c r="BC12" s="394">
        <f>AZ12*36-BB12</f>
        <v>76</v>
      </c>
      <c r="BD12" s="66">
        <f t="shared" si="0"/>
        <v>0</v>
      </c>
      <c r="BE12" s="67">
        <f t="shared" si="1"/>
        <v>0</v>
      </c>
      <c r="BF12" s="68">
        <f t="shared" si="2"/>
        <v>0</v>
      </c>
      <c r="BG12" s="396" t="s">
        <v>23</v>
      </c>
    </row>
    <row r="13" spans="1:59" s="26" customFormat="1" ht="15">
      <c r="A13" s="375"/>
      <c r="B13" s="377"/>
      <c r="C13" s="204" t="s">
        <v>125</v>
      </c>
      <c r="D13" s="223">
        <v>2</v>
      </c>
      <c r="E13" s="224">
        <v>2</v>
      </c>
      <c r="F13" s="225">
        <v>2</v>
      </c>
      <c r="G13" s="225">
        <v>2</v>
      </c>
      <c r="H13" s="225">
        <v>2</v>
      </c>
      <c r="I13" s="225">
        <v>2</v>
      </c>
      <c r="J13" s="225">
        <v>2</v>
      </c>
      <c r="K13" s="225">
        <v>2</v>
      </c>
      <c r="L13" s="225">
        <v>2</v>
      </c>
      <c r="M13" s="225">
        <v>2</v>
      </c>
      <c r="N13" s="225">
        <v>2</v>
      </c>
      <c r="O13" s="225">
        <v>2</v>
      </c>
      <c r="P13" s="225">
        <v>2</v>
      </c>
      <c r="Q13" s="225">
        <v>2</v>
      </c>
      <c r="R13" s="225">
        <v>2</v>
      </c>
      <c r="S13" s="225">
        <v>2</v>
      </c>
      <c r="T13" s="379"/>
      <c r="U13" s="379"/>
      <c r="V13" s="379"/>
      <c r="W13" s="379"/>
      <c r="X13" s="379"/>
      <c r="Y13" s="381"/>
      <c r="Z13" s="410"/>
      <c r="AA13" s="383"/>
      <c r="AB13" s="383"/>
      <c r="AC13" s="383"/>
      <c r="AD13" s="383"/>
      <c r="AE13" s="383"/>
      <c r="AF13" s="383"/>
      <c r="AG13" s="383"/>
      <c r="AH13" s="383"/>
      <c r="AI13" s="385"/>
      <c r="AJ13" s="383"/>
      <c r="AK13" s="383"/>
      <c r="AL13" s="385"/>
      <c r="AM13" s="385"/>
      <c r="AN13" s="385"/>
      <c r="AO13" s="383"/>
      <c r="AP13" s="383"/>
      <c r="AQ13" s="385"/>
      <c r="AR13" s="209" t="s">
        <v>45</v>
      </c>
      <c r="AS13" s="387"/>
      <c r="AT13" s="393"/>
      <c r="AU13" s="393"/>
      <c r="AV13" s="387"/>
      <c r="AW13" s="393"/>
      <c r="AX13" s="387"/>
      <c r="AY13" s="389"/>
      <c r="AZ13" s="399"/>
      <c r="BA13" s="377"/>
      <c r="BB13" s="377"/>
      <c r="BC13" s="395"/>
      <c r="BD13" s="66">
        <f t="shared" si="0"/>
        <v>32</v>
      </c>
      <c r="BE13" s="67">
        <f t="shared" si="1"/>
        <v>0</v>
      </c>
      <c r="BF13" s="68">
        <f t="shared" si="2"/>
        <v>32</v>
      </c>
      <c r="BG13" s="397"/>
    </row>
    <row r="14" spans="1:59" s="26" customFormat="1" ht="15" customHeight="1">
      <c r="A14" s="374">
        <v>5</v>
      </c>
      <c r="B14" s="376" t="s">
        <v>22</v>
      </c>
      <c r="C14" s="64" t="s">
        <v>121</v>
      </c>
      <c r="D14" s="219">
        <v>4</v>
      </c>
      <c r="E14" s="220">
        <v>2</v>
      </c>
      <c r="F14" s="221"/>
      <c r="G14" s="221">
        <v>2</v>
      </c>
      <c r="H14" s="221"/>
      <c r="I14" s="221">
        <v>2</v>
      </c>
      <c r="J14" s="221"/>
      <c r="K14" s="221">
        <v>2</v>
      </c>
      <c r="L14" s="221"/>
      <c r="M14" s="221">
        <v>2</v>
      </c>
      <c r="N14" s="221"/>
      <c r="O14" s="221">
        <v>2</v>
      </c>
      <c r="P14" s="221"/>
      <c r="Q14" s="221">
        <v>2</v>
      </c>
      <c r="R14" s="221"/>
      <c r="S14" s="221"/>
      <c r="T14" s="400" t="s">
        <v>45</v>
      </c>
      <c r="U14" s="400" t="s">
        <v>45</v>
      </c>
      <c r="V14" s="400" t="s">
        <v>44</v>
      </c>
      <c r="W14" s="400" t="s">
        <v>44</v>
      </c>
      <c r="X14" s="400" t="s">
        <v>44</v>
      </c>
      <c r="Y14" s="380" t="s">
        <v>147</v>
      </c>
      <c r="Z14" s="409"/>
      <c r="AA14" s="382"/>
      <c r="AB14" s="382"/>
      <c r="AC14" s="382"/>
      <c r="AD14" s="382"/>
      <c r="AE14" s="382"/>
      <c r="AF14" s="382"/>
      <c r="AG14" s="382"/>
      <c r="AH14" s="382"/>
      <c r="AI14" s="384"/>
      <c r="AJ14" s="382"/>
      <c r="AK14" s="382"/>
      <c r="AL14" s="384"/>
      <c r="AM14" s="384"/>
      <c r="AN14" s="384"/>
      <c r="AO14" s="382"/>
      <c r="AP14" s="382"/>
      <c r="AQ14" s="384"/>
      <c r="AR14" s="209"/>
      <c r="AS14" s="386" t="s">
        <v>45</v>
      </c>
      <c r="AT14" s="392" t="s">
        <v>48</v>
      </c>
      <c r="AU14" s="392" t="s">
        <v>44</v>
      </c>
      <c r="AV14" s="386" t="s">
        <v>44</v>
      </c>
      <c r="AW14" s="392" t="s">
        <v>44</v>
      </c>
      <c r="AX14" s="386" t="s">
        <v>44</v>
      </c>
      <c r="AY14" s="388" t="s">
        <v>44</v>
      </c>
      <c r="AZ14" s="398">
        <v>3</v>
      </c>
      <c r="BA14" s="376">
        <f>AZ14*30</f>
        <v>90</v>
      </c>
      <c r="BB14" s="376">
        <f>SUM(BF14:BF15)</f>
        <v>32</v>
      </c>
      <c r="BC14" s="394">
        <f>AZ14*36-BB14</f>
        <v>76</v>
      </c>
      <c r="BD14" s="66">
        <f t="shared" si="0"/>
        <v>18</v>
      </c>
      <c r="BE14" s="67">
        <f t="shared" si="1"/>
        <v>0</v>
      </c>
      <c r="BF14" s="68">
        <f t="shared" si="2"/>
        <v>18</v>
      </c>
      <c r="BG14" s="396" t="s">
        <v>123</v>
      </c>
    </row>
    <row r="15" spans="1:59" s="26" customFormat="1" ht="15">
      <c r="A15" s="375"/>
      <c r="B15" s="377"/>
      <c r="C15" s="204" t="s">
        <v>122</v>
      </c>
      <c r="D15" s="223"/>
      <c r="E15" s="224"/>
      <c r="F15" s="225">
        <v>2</v>
      </c>
      <c r="G15" s="225"/>
      <c r="H15" s="225">
        <v>2</v>
      </c>
      <c r="I15" s="225"/>
      <c r="J15" s="225">
        <v>2</v>
      </c>
      <c r="K15" s="225"/>
      <c r="L15" s="225">
        <v>2</v>
      </c>
      <c r="M15" s="225"/>
      <c r="N15" s="225">
        <v>2</v>
      </c>
      <c r="O15" s="225"/>
      <c r="P15" s="225">
        <v>2</v>
      </c>
      <c r="Q15" s="225"/>
      <c r="R15" s="225">
        <v>2</v>
      </c>
      <c r="S15" s="225"/>
      <c r="T15" s="400"/>
      <c r="U15" s="400"/>
      <c r="V15" s="400"/>
      <c r="W15" s="400"/>
      <c r="X15" s="400"/>
      <c r="Y15" s="381"/>
      <c r="Z15" s="410"/>
      <c r="AA15" s="383"/>
      <c r="AB15" s="383"/>
      <c r="AC15" s="383"/>
      <c r="AD15" s="383"/>
      <c r="AE15" s="383"/>
      <c r="AF15" s="383"/>
      <c r="AG15" s="383"/>
      <c r="AH15" s="383"/>
      <c r="AI15" s="385"/>
      <c r="AJ15" s="383"/>
      <c r="AK15" s="383"/>
      <c r="AL15" s="385"/>
      <c r="AM15" s="385"/>
      <c r="AN15" s="385"/>
      <c r="AO15" s="383"/>
      <c r="AP15" s="383"/>
      <c r="AQ15" s="385"/>
      <c r="AR15" s="209" t="s">
        <v>45</v>
      </c>
      <c r="AS15" s="387"/>
      <c r="AT15" s="393"/>
      <c r="AU15" s="393"/>
      <c r="AV15" s="387"/>
      <c r="AW15" s="393"/>
      <c r="AX15" s="387"/>
      <c r="AY15" s="389"/>
      <c r="AZ15" s="399"/>
      <c r="BA15" s="377"/>
      <c r="BB15" s="377"/>
      <c r="BC15" s="395"/>
      <c r="BD15" s="66">
        <f t="shared" si="0"/>
        <v>14</v>
      </c>
      <c r="BE15" s="67">
        <f t="shared" si="1"/>
        <v>0</v>
      </c>
      <c r="BF15" s="68">
        <f t="shared" si="2"/>
        <v>14</v>
      </c>
      <c r="BG15" s="397"/>
    </row>
    <row r="16" spans="1:59" s="26" customFormat="1" ht="15" customHeight="1">
      <c r="A16" s="374">
        <v>5</v>
      </c>
      <c r="B16" s="376" t="s">
        <v>148</v>
      </c>
      <c r="C16" s="203" t="s">
        <v>121</v>
      </c>
      <c r="D16" s="65"/>
      <c r="E16" s="65">
        <v>4</v>
      </c>
      <c r="F16" s="65">
        <v>2</v>
      </c>
      <c r="G16" s="65"/>
      <c r="H16" s="65">
        <v>2</v>
      </c>
      <c r="I16" s="65"/>
      <c r="J16" s="65">
        <v>2</v>
      </c>
      <c r="K16" s="65"/>
      <c r="L16" s="65">
        <v>2</v>
      </c>
      <c r="M16" s="65"/>
      <c r="N16" s="65">
        <v>2</v>
      </c>
      <c r="O16" s="65"/>
      <c r="P16" s="65">
        <v>2</v>
      </c>
      <c r="Q16" s="65"/>
      <c r="R16" s="65">
        <v>2</v>
      </c>
      <c r="S16" s="65"/>
      <c r="T16" s="400" t="s">
        <v>45</v>
      </c>
      <c r="U16" s="400" t="s">
        <v>45</v>
      </c>
      <c r="V16" s="400" t="s">
        <v>44</v>
      </c>
      <c r="W16" s="400" t="s">
        <v>44</v>
      </c>
      <c r="X16" s="400" t="s">
        <v>44</v>
      </c>
      <c r="Y16" s="380" t="s">
        <v>147</v>
      </c>
      <c r="Z16" s="35"/>
      <c r="AA16" s="401"/>
      <c r="AB16" s="401"/>
      <c r="AC16" s="401"/>
      <c r="AD16" s="401"/>
      <c r="AE16" s="401"/>
      <c r="AF16" s="401"/>
      <c r="AG16" s="401"/>
      <c r="AH16" s="401"/>
      <c r="AI16" s="210"/>
      <c r="AJ16" s="210"/>
      <c r="AK16" s="210"/>
      <c r="AL16" s="376"/>
      <c r="AM16" s="376"/>
      <c r="AN16" s="376"/>
      <c r="AO16" s="376"/>
      <c r="AP16" s="65"/>
      <c r="AQ16" s="65"/>
      <c r="AR16" s="209"/>
      <c r="AS16" s="386" t="s">
        <v>45</v>
      </c>
      <c r="AT16" s="392" t="s">
        <v>48</v>
      </c>
      <c r="AU16" s="392" t="s">
        <v>44</v>
      </c>
      <c r="AV16" s="386" t="s">
        <v>44</v>
      </c>
      <c r="AW16" s="392" t="s">
        <v>44</v>
      </c>
      <c r="AX16" s="386" t="s">
        <v>44</v>
      </c>
      <c r="AY16" s="388" t="s">
        <v>44</v>
      </c>
      <c r="AZ16" s="398">
        <v>3</v>
      </c>
      <c r="BA16" s="376">
        <f>AZ16*30</f>
        <v>90</v>
      </c>
      <c r="BB16" s="376">
        <f>SUM(BF16:BF17)</f>
        <v>32</v>
      </c>
      <c r="BC16" s="394">
        <f>AZ16*36-BB16</f>
        <v>76</v>
      </c>
      <c r="BD16" s="66">
        <f t="shared" si="0"/>
        <v>18</v>
      </c>
      <c r="BE16" s="67">
        <f t="shared" si="1"/>
        <v>0</v>
      </c>
      <c r="BF16" s="68">
        <f>SUM(BD16:BE16)</f>
        <v>18</v>
      </c>
      <c r="BG16" s="396">
        <v>1</v>
      </c>
    </row>
    <row r="17" spans="1:59" s="26" customFormat="1" ht="27.75" customHeight="1">
      <c r="A17" s="375"/>
      <c r="B17" s="377"/>
      <c r="C17" s="204" t="s">
        <v>125</v>
      </c>
      <c r="D17" s="69"/>
      <c r="E17" s="69"/>
      <c r="F17" s="69"/>
      <c r="G17" s="69">
        <v>2</v>
      </c>
      <c r="H17" s="69"/>
      <c r="I17" s="69">
        <v>2</v>
      </c>
      <c r="J17" s="69"/>
      <c r="K17" s="69">
        <v>2</v>
      </c>
      <c r="L17" s="69"/>
      <c r="M17" s="69">
        <v>2</v>
      </c>
      <c r="N17" s="69"/>
      <c r="O17" s="69">
        <v>2</v>
      </c>
      <c r="P17" s="69"/>
      <c r="Q17" s="69">
        <v>2</v>
      </c>
      <c r="R17" s="69"/>
      <c r="S17" s="69">
        <v>2</v>
      </c>
      <c r="T17" s="400"/>
      <c r="U17" s="400"/>
      <c r="V17" s="400"/>
      <c r="W17" s="400"/>
      <c r="X17" s="400"/>
      <c r="Y17" s="381"/>
      <c r="Z17" s="40"/>
      <c r="AA17" s="402"/>
      <c r="AB17" s="402"/>
      <c r="AC17" s="402"/>
      <c r="AD17" s="402"/>
      <c r="AE17" s="402"/>
      <c r="AF17" s="402"/>
      <c r="AG17" s="402"/>
      <c r="AH17" s="402"/>
      <c r="AI17" s="211"/>
      <c r="AJ17" s="211"/>
      <c r="AK17" s="211"/>
      <c r="AL17" s="377"/>
      <c r="AM17" s="377"/>
      <c r="AN17" s="377"/>
      <c r="AO17" s="377"/>
      <c r="AP17" s="69"/>
      <c r="AQ17" s="69"/>
      <c r="AR17" s="209" t="s">
        <v>45</v>
      </c>
      <c r="AS17" s="387"/>
      <c r="AT17" s="393"/>
      <c r="AU17" s="393"/>
      <c r="AV17" s="387"/>
      <c r="AW17" s="393"/>
      <c r="AX17" s="387"/>
      <c r="AY17" s="389"/>
      <c r="AZ17" s="399"/>
      <c r="BA17" s="377"/>
      <c r="BB17" s="377"/>
      <c r="BC17" s="395"/>
      <c r="BD17" s="66">
        <f t="shared" si="0"/>
        <v>14</v>
      </c>
      <c r="BE17" s="67">
        <f t="shared" si="1"/>
        <v>0</v>
      </c>
      <c r="BF17" s="68">
        <f>SUM(BD17:BE17)</f>
        <v>14</v>
      </c>
      <c r="BG17" s="397"/>
    </row>
    <row r="18" spans="1:59" s="26" customFormat="1" ht="15" customHeight="1">
      <c r="A18" s="374">
        <v>5</v>
      </c>
      <c r="B18" s="376" t="s">
        <v>24</v>
      </c>
      <c r="C18" s="203" t="s">
        <v>121</v>
      </c>
      <c r="D18" s="219"/>
      <c r="E18" s="220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378" t="s">
        <v>45</v>
      </c>
      <c r="U18" s="378" t="s">
        <v>45</v>
      </c>
      <c r="V18" s="378" t="s">
        <v>44</v>
      </c>
      <c r="W18" s="378" t="s">
        <v>44</v>
      </c>
      <c r="X18" s="378" t="s">
        <v>44</v>
      </c>
      <c r="Y18" s="380" t="s">
        <v>147</v>
      </c>
      <c r="Z18" s="35"/>
      <c r="AA18" s="164">
        <v>2</v>
      </c>
      <c r="AB18" s="164">
        <v>2</v>
      </c>
      <c r="AC18" s="164"/>
      <c r="AD18" s="164">
        <v>2</v>
      </c>
      <c r="AE18" s="164"/>
      <c r="AF18" s="164">
        <v>2</v>
      </c>
      <c r="AG18" s="164"/>
      <c r="AH18" s="164">
        <v>2</v>
      </c>
      <c r="AI18" s="222"/>
      <c r="AJ18" s="164">
        <v>2</v>
      </c>
      <c r="AK18" s="164"/>
      <c r="AL18" s="222">
        <v>2</v>
      </c>
      <c r="AM18" s="222"/>
      <c r="AN18" s="222">
        <v>2</v>
      </c>
      <c r="AO18" s="164"/>
      <c r="AP18" s="164"/>
      <c r="AQ18" s="384"/>
      <c r="AR18" s="209"/>
      <c r="AS18" s="386" t="s">
        <v>45</v>
      </c>
      <c r="AT18" s="392" t="s">
        <v>48</v>
      </c>
      <c r="AU18" s="392" t="s">
        <v>44</v>
      </c>
      <c r="AV18" s="386" t="s">
        <v>44</v>
      </c>
      <c r="AW18" s="392" t="s">
        <v>44</v>
      </c>
      <c r="AX18" s="386" t="s">
        <v>44</v>
      </c>
      <c r="AY18" s="388" t="s">
        <v>44</v>
      </c>
      <c r="AZ18" s="398">
        <v>3</v>
      </c>
      <c r="BA18" s="376">
        <f>AZ18*30</f>
        <v>90</v>
      </c>
      <c r="BB18" s="376">
        <f>SUM(BF18:BF19)</f>
        <v>30</v>
      </c>
      <c r="BC18" s="394">
        <f>AZ18*36-BB18</f>
        <v>78</v>
      </c>
      <c r="BD18" s="66">
        <f t="shared" si="0"/>
        <v>0</v>
      </c>
      <c r="BE18" s="67">
        <f t="shared" si="1"/>
        <v>16</v>
      </c>
      <c r="BF18" s="68">
        <f aca="true" t="shared" si="3" ref="BF18:BF23">SUM(BD18:BE18)</f>
        <v>16</v>
      </c>
      <c r="BG18" s="396" t="s">
        <v>128</v>
      </c>
    </row>
    <row r="19" spans="1:59" s="26" customFormat="1" ht="15">
      <c r="A19" s="375"/>
      <c r="B19" s="377"/>
      <c r="C19" s="204" t="s">
        <v>125</v>
      </c>
      <c r="D19" s="223"/>
      <c r="E19" s="224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379"/>
      <c r="U19" s="379"/>
      <c r="V19" s="379"/>
      <c r="W19" s="379"/>
      <c r="X19" s="379"/>
      <c r="Y19" s="381"/>
      <c r="Z19" s="40"/>
      <c r="AA19" s="167"/>
      <c r="AB19" s="167"/>
      <c r="AC19" s="167">
        <v>2</v>
      </c>
      <c r="AD19" s="167"/>
      <c r="AE19" s="167">
        <v>2</v>
      </c>
      <c r="AF19" s="167"/>
      <c r="AG19" s="167">
        <v>2</v>
      </c>
      <c r="AH19" s="167"/>
      <c r="AI19" s="226">
        <v>2</v>
      </c>
      <c r="AJ19" s="167"/>
      <c r="AK19" s="167">
        <v>2</v>
      </c>
      <c r="AL19" s="226"/>
      <c r="AM19" s="226">
        <v>2</v>
      </c>
      <c r="AN19" s="226"/>
      <c r="AO19" s="167">
        <v>2</v>
      </c>
      <c r="AP19" s="167"/>
      <c r="AQ19" s="385"/>
      <c r="AR19" s="209" t="s">
        <v>45</v>
      </c>
      <c r="AS19" s="387"/>
      <c r="AT19" s="393"/>
      <c r="AU19" s="393"/>
      <c r="AV19" s="387"/>
      <c r="AW19" s="393"/>
      <c r="AX19" s="387"/>
      <c r="AY19" s="389"/>
      <c r="AZ19" s="399"/>
      <c r="BA19" s="377"/>
      <c r="BB19" s="377"/>
      <c r="BC19" s="395"/>
      <c r="BD19" s="66">
        <f t="shared" si="0"/>
        <v>0</v>
      </c>
      <c r="BE19" s="67">
        <f t="shared" si="1"/>
        <v>14</v>
      </c>
      <c r="BF19" s="68">
        <f t="shared" si="3"/>
        <v>14</v>
      </c>
      <c r="BG19" s="397"/>
    </row>
    <row r="20" spans="1:59" s="26" customFormat="1" ht="15" customHeight="1">
      <c r="A20" s="374">
        <v>5</v>
      </c>
      <c r="B20" s="376" t="s">
        <v>135</v>
      </c>
      <c r="C20" s="203" t="s">
        <v>121</v>
      </c>
      <c r="D20" s="210"/>
      <c r="E20" s="210"/>
      <c r="F20" s="210">
        <v>2</v>
      </c>
      <c r="G20" s="210"/>
      <c r="H20" s="210">
        <v>2</v>
      </c>
      <c r="I20" s="210"/>
      <c r="J20" s="210">
        <v>2</v>
      </c>
      <c r="K20" s="210"/>
      <c r="L20" s="210">
        <v>2</v>
      </c>
      <c r="M20" s="210"/>
      <c r="N20" s="210">
        <v>2</v>
      </c>
      <c r="O20" s="210"/>
      <c r="P20" s="210">
        <v>2</v>
      </c>
      <c r="Q20" s="210"/>
      <c r="R20" s="210"/>
      <c r="S20" s="210"/>
      <c r="T20" s="407" t="s">
        <v>45</v>
      </c>
      <c r="U20" s="407" t="s">
        <v>45</v>
      </c>
      <c r="V20" s="407" t="s">
        <v>44</v>
      </c>
      <c r="W20" s="407" t="s">
        <v>44</v>
      </c>
      <c r="X20" s="407" t="s">
        <v>44</v>
      </c>
      <c r="Y20" s="380" t="s">
        <v>147</v>
      </c>
      <c r="Z20" s="35">
        <v>4</v>
      </c>
      <c r="AA20" s="210">
        <v>2</v>
      </c>
      <c r="AB20" s="210"/>
      <c r="AC20" s="210">
        <v>2</v>
      </c>
      <c r="AD20" s="210"/>
      <c r="AE20" s="210">
        <v>2</v>
      </c>
      <c r="AF20" s="210"/>
      <c r="AG20" s="210">
        <v>2</v>
      </c>
      <c r="AH20" s="210"/>
      <c r="AI20" s="210">
        <v>2</v>
      </c>
      <c r="AJ20" s="210"/>
      <c r="AK20" s="210">
        <v>2</v>
      </c>
      <c r="AL20" s="210"/>
      <c r="AM20" s="210">
        <v>2</v>
      </c>
      <c r="AN20" s="210"/>
      <c r="AO20" s="210">
        <v>2</v>
      </c>
      <c r="AP20" s="210"/>
      <c r="AQ20" s="210"/>
      <c r="AR20" s="209"/>
      <c r="AS20" s="386" t="s">
        <v>45</v>
      </c>
      <c r="AT20" s="392" t="s">
        <v>48</v>
      </c>
      <c r="AU20" s="392" t="s">
        <v>44</v>
      </c>
      <c r="AV20" s="386" t="s">
        <v>44</v>
      </c>
      <c r="AW20" s="392" t="s">
        <v>44</v>
      </c>
      <c r="AX20" s="386" t="s">
        <v>44</v>
      </c>
      <c r="AY20" s="388" t="s">
        <v>44</v>
      </c>
      <c r="AZ20" s="403">
        <v>6</v>
      </c>
      <c r="BA20" s="376">
        <f>AZ20*30</f>
        <v>180</v>
      </c>
      <c r="BB20" s="376">
        <f>SUM(BF20:BF21)</f>
        <v>64</v>
      </c>
      <c r="BC20" s="394">
        <f>AZ20*36-BB20</f>
        <v>152</v>
      </c>
      <c r="BD20" s="66">
        <f t="shared" si="0"/>
        <v>12</v>
      </c>
      <c r="BE20" s="67">
        <f t="shared" si="1"/>
        <v>20</v>
      </c>
      <c r="BF20" s="68">
        <f t="shared" si="3"/>
        <v>32</v>
      </c>
      <c r="BG20" s="405" t="s">
        <v>127</v>
      </c>
    </row>
    <row r="21" spans="1:59" s="26" customFormat="1" ht="15">
      <c r="A21" s="375"/>
      <c r="B21" s="377"/>
      <c r="C21" s="204" t="s">
        <v>125</v>
      </c>
      <c r="D21" s="211"/>
      <c r="E21" s="211"/>
      <c r="F21" s="211"/>
      <c r="G21" s="211">
        <v>2</v>
      </c>
      <c r="H21" s="211"/>
      <c r="I21" s="211">
        <v>2</v>
      </c>
      <c r="J21" s="211"/>
      <c r="K21" s="211">
        <v>2</v>
      </c>
      <c r="L21" s="211"/>
      <c r="M21" s="211">
        <v>2</v>
      </c>
      <c r="N21" s="211"/>
      <c r="O21" s="211">
        <v>2</v>
      </c>
      <c r="P21" s="211"/>
      <c r="Q21" s="211">
        <v>2</v>
      </c>
      <c r="R21" s="211">
        <v>2</v>
      </c>
      <c r="S21" s="211"/>
      <c r="T21" s="407"/>
      <c r="U21" s="407"/>
      <c r="V21" s="407"/>
      <c r="W21" s="407"/>
      <c r="X21" s="407"/>
      <c r="Y21" s="381"/>
      <c r="Z21" s="40"/>
      <c r="AA21" s="211"/>
      <c r="AB21" s="211">
        <v>2</v>
      </c>
      <c r="AC21" s="211"/>
      <c r="AD21" s="211">
        <v>2</v>
      </c>
      <c r="AE21" s="211"/>
      <c r="AF21" s="211">
        <v>2</v>
      </c>
      <c r="AG21" s="211"/>
      <c r="AH21" s="211">
        <v>2</v>
      </c>
      <c r="AI21" s="211"/>
      <c r="AJ21" s="211">
        <v>2</v>
      </c>
      <c r="AK21" s="211"/>
      <c r="AL21" s="211">
        <v>2</v>
      </c>
      <c r="AM21" s="211"/>
      <c r="AN21" s="211">
        <v>2</v>
      </c>
      <c r="AO21" s="211"/>
      <c r="AP21" s="211">
        <v>2</v>
      </c>
      <c r="AQ21" s="211">
        <v>2</v>
      </c>
      <c r="AR21" s="209" t="s">
        <v>45</v>
      </c>
      <c r="AS21" s="387"/>
      <c r="AT21" s="393"/>
      <c r="AU21" s="393"/>
      <c r="AV21" s="387"/>
      <c r="AW21" s="393"/>
      <c r="AX21" s="387"/>
      <c r="AY21" s="389"/>
      <c r="AZ21" s="404"/>
      <c r="BA21" s="377"/>
      <c r="BB21" s="377"/>
      <c r="BC21" s="395"/>
      <c r="BD21" s="66">
        <f t="shared" si="0"/>
        <v>14</v>
      </c>
      <c r="BE21" s="67">
        <f t="shared" si="1"/>
        <v>18</v>
      </c>
      <c r="BF21" s="68">
        <f t="shared" si="3"/>
        <v>32</v>
      </c>
      <c r="BG21" s="406"/>
    </row>
    <row r="22" spans="1:59" s="26" customFormat="1" ht="15" customHeight="1">
      <c r="A22" s="374">
        <v>5</v>
      </c>
      <c r="B22" s="376" t="s">
        <v>143</v>
      </c>
      <c r="C22" s="64" t="s">
        <v>121</v>
      </c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400" t="s">
        <v>45</v>
      </c>
      <c r="U22" s="400" t="s">
        <v>45</v>
      </c>
      <c r="V22" s="400" t="s">
        <v>44</v>
      </c>
      <c r="W22" s="400" t="s">
        <v>44</v>
      </c>
      <c r="X22" s="400" t="s">
        <v>44</v>
      </c>
      <c r="Y22" s="380" t="s">
        <v>147</v>
      </c>
      <c r="Z22" s="35">
        <v>2</v>
      </c>
      <c r="AA22" s="210"/>
      <c r="AB22" s="210">
        <v>2</v>
      </c>
      <c r="AC22" s="210"/>
      <c r="AD22" s="210">
        <v>2</v>
      </c>
      <c r="AE22" s="210"/>
      <c r="AF22" s="210">
        <v>2</v>
      </c>
      <c r="AG22" s="210"/>
      <c r="AH22" s="210">
        <v>2</v>
      </c>
      <c r="AI22" s="210"/>
      <c r="AJ22" s="210">
        <v>2</v>
      </c>
      <c r="AK22" s="210"/>
      <c r="AL22" s="210">
        <v>2</v>
      </c>
      <c r="AM22" s="210"/>
      <c r="AN22" s="210">
        <v>2</v>
      </c>
      <c r="AO22" s="210"/>
      <c r="AP22" s="210">
        <v>4</v>
      </c>
      <c r="AQ22" s="210"/>
      <c r="AR22" s="209"/>
      <c r="AS22" s="386" t="s">
        <v>45</v>
      </c>
      <c r="AT22" s="392" t="s">
        <v>48</v>
      </c>
      <c r="AU22" s="392" t="s">
        <v>44</v>
      </c>
      <c r="AV22" s="386" t="s">
        <v>44</v>
      </c>
      <c r="AW22" s="392" t="s">
        <v>44</v>
      </c>
      <c r="AX22" s="386" t="s">
        <v>44</v>
      </c>
      <c r="AY22" s="388" t="s">
        <v>44</v>
      </c>
      <c r="AZ22" s="403">
        <v>4</v>
      </c>
      <c r="BA22" s="376">
        <f>AZ22*30</f>
        <v>120</v>
      </c>
      <c r="BB22" s="376">
        <f>SUM(BF22:BF23)</f>
        <v>44</v>
      </c>
      <c r="BC22" s="394">
        <f>AZ22*36-BB22</f>
        <v>100</v>
      </c>
      <c r="BD22" s="66">
        <f t="shared" si="0"/>
        <v>0</v>
      </c>
      <c r="BE22" s="67">
        <f t="shared" si="1"/>
        <v>20</v>
      </c>
      <c r="BF22" s="68">
        <f t="shared" si="3"/>
        <v>20</v>
      </c>
      <c r="BG22" s="396" t="s">
        <v>131</v>
      </c>
    </row>
    <row r="23" spans="1:59" s="26" customFormat="1" ht="15">
      <c r="A23" s="375"/>
      <c r="B23" s="377"/>
      <c r="C23" s="204" t="s">
        <v>125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400"/>
      <c r="U23" s="400"/>
      <c r="V23" s="400"/>
      <c r="W23" s="400"/>
      <c r="X23" s="400"/>
      <c r="Y23" s="381"/>
      <c r="Z23" s="40"/>
      <c r="AA23" s="211">
        <v>2</v>
      </c>
      <c r="AB23" s="211">
        <v>2</v>
      </c>
      <c r="AC23" s="211">
        <v>2</v>
      </c>
      <c r="AD23" s="211">
        <v>2</v>
      </c>
      <c r="AE23" s="211">
        <v>2</v>
      </c>
      <c r="AF23" s="211">
        <v>2</v>
      </c>
      <c r="AG23" s="211">
        <v>2</v>
      </c>
      <c r="AH23" s="211"/>
      <c r="AI23" s="211">
        <v>2</v>
      </c>
      <c r="AJ23" s="211"/>
      <c r="AK23" s="211">
        <v>2</v>
      </c>
      <c r="AL23" s="211"/>
      <c r="AM23" s="211">
        <v>2</v>
      </c>
      <c r="AN23" s="211"/>
      <c r="AO23" s="211">
        <v>2</v>
      </c>
      <c r="AP23" s="211"/>
      <c r="AQ23" s="211">
        <v>2</v>
      </c>
      <c r="AR23" s="209" t="s">
        <v>45</v>
      </c>
      <c r="AS23" s="387"/>
      <c r="AT23" s="393"/>
      <c r="AU23" s="393"/>
      <c r="AV23" s="387"/>
      <c r="AW23" s="393"/>
      <c r="AX23" s="387"/>
      <c r="AY23" s="389"/>
      <c r="AZ23" s="404"/>
      <c r="BA23" s="377"/>
      <c r="BB23" s="377"/>
      <c r="BC23" s="395"/>
      <c r="BD23" s="66">
        <f t="shared" si="0"/>
        <v>0</v>
      </c>
      <c r="BE23" s="67">
        <f t="shared" si="1"/>
        <v>24</v>
      </c>
      <c r="BF23" s="68">
        <f t="shared" si="3"/>
        <v>24</v>
      </c>
      <c r="BG23" s="397"/>
    </row>
    <row r="24" spans="1:59" s="26" customFormat="1" ht="15" customHeight="1">
      <c r="A24" s="374">
        <v>5</v>
      </c>
      <c r="B24" s="376" t="s">
        <v>137</v>
      </c>
      <c r="C24" s="64" t="s">
        <v>121</v>
      </c>
      <c r="D24" s="210"/>
      <c r="E24" s="210"/>
      <c r="F24" s="210"/>
      <c r="G24" s="210"/>
      <c r="H24" s="210"/>
      <c r="I24" s="210"/>
      <c r="J24" s="210"/>
      <c r="K24" s="210"/>
      <c r="L24" s="161"/>
      <c r="M24" s="210"/>
      <c r="N24" s="210"/>
      <c r="O24" s="210"/>
      <c r="P24" s="210"/>
      <c r="Q24" s="210"/>
      <c r="R24" s="210"/>
      <c r="S24" s="210"/>
      <c r="T24" s="400" t="s">
        <v>45</v>
      </c>
      <c r="U24" s="400" t="s">
        <v>45</v>
      </c>
      <c r="V24" s="400" t="s">
        <v>44</v>
      </c>
      <c r="W24" s="400" t="s">
        <v>44</v>
      </c>
      <c r="X24" s="400" t="s">
        <v>44</v>
      </c>
      <c r="Y24" s="380" t="s">
        <v>147</v>
      </c>
      <c r="Z24" s="35">
        <v>6</v>
      </c>
      <c r="AA24" s="210">
        <v>2</v>
      </c>
      <c r="AB24" s="210"/>
      <c r="AC24" s="210">
        <v>4</v>
      </c>
      <c r="AD24" s="210"/>
      <c r="AE24" s="210">
        <v>4</v>
      </c>
      <c r="AF24" s="210"/>
      <c r="AG24" s="210">
        <v>4</v>
      </c>
      <c r="AH24" s="210"/>
      <c r="AI24" s="210">
        <v>2</v>
      </c>
      <c r="AJ24" s="210"/>
      <c r="AK24" s="210">
        <v>2</v>
      </c>
      <c r="AL24" s="210"/>
      <c r="AM24" s="210">
        <v>2</v>
      </c>
      <c r="AN24" s="210"/>
      <c r="AO24" s="210">
        <v>2</v>
      </c>
      <c r="AP24" s="210"/>
      <c r="AQ24" s="65"/>
      <c r="AR24" s="209"/>
      <c r="AS24" s="386" t="s">
        <v>45</v>
      </c>
      <c r="AT24" s="392" t="s">
        <v>48</v>
      </c>
      <c r="AU24" s="392" t="s">
        <v>44</v>
      </c>
      <c r="AV24" s="386" t="s">
        <v>44</v>
      </c>
      <c r="AW24" s="392" t="s">
        <v>44</v>
      </c>
      <c r="AX24" s="386" t="s">
        <v>44</v>
      </c>
      <c r="AY24" s="388" t="s">
        <v>44</v>
      </c>
      <c r="AZ24" s="403">
        <v>5.5</v>
      </c>
      <c r="BA24" s="376">
        <f>AZ24*30</f>
        <v>165</v>
      </c>
      <c r="BB24" s="376">
        <f>SUM(BF24:BF25)</f>
        <v>56</v>
      </c>
      <c r="BC24" s="394">
        <f>AZ24*36-BB24</f>
        <v>142</v>
      </c>
      <c r="BD24" s="66">
        <f aca="true" t="shared" si="4" ref="BD24:BD33">D24+E24+F24+G24+H24+I24+J24+K24+L24+M24+N24+O24+P24+Q24+R24+S24</f>
        <v>0</v>
      </c>
      <c r="BE24" s="67">
        <f aca="true" t="shared" si="5" ref="BE24:BE33">Z24+AA24+AB24+AC24+AD24+AE24+AF24+AG24+AH24+AI24+AJ24+AK24+AL24+AM24+AN24+AO24+AP24+AQ24</f>
        <v>28</v>
      </c>
      <c r="BF24" s="68">
        <f aca="true" t="shared" si="6" ref="BF24:BF37">SUM(BD24:BE24)</f>
        <v>28</v>
      </c>
      <c r="BG24" s="396" t="s">
        <v>126</v>
      </c>
    </row>
    <row r="25" spans="1:59" s="26" customFormat="1" ht="15">
      <c r="A25" s="375"/>
      <c r="B25" s="377"/>
      <c r="C25" s="204" t="s">
        <v>125</v>
      </c>
      <c r="D25" s="211"/>
      <c r="E25" s="211"/>
      <c r="F25" s="211"/>
      <c r="G25" s="211"/>
      <c r="H25" s="211"/>
      <c r="I25" s="211"/>
      <c r="J25" s="211"/>
      <c r="K25" s="211"/>
      <c r="L25" s="162"/>
      <c r="M25" s="211"/>
      <c r="N25" s="211"/>
      <c r="O25" s="211"/>
      <c r="P25" s="211"/>
      <c r="Q25" s="211"/>
      <c r="R25" s="211"/>
      <c r="S25" s="211"/>
      <c r="T25" s="400"/>
      <c r="U25" s="400"/>
      <c r="V25" s="400"/>
      <c r="W25" s="400"/>
      <c r="X25" s="400"/>
      <c r="Y25" s="381"/>
      <c r="Z25" s="40">
        <v>2</v>
      </c>
      <c r="AA25" s="211"/>
      <c r="AB25" s="211">
        <v>2</v>
      </c>
      <c r="AC25" s="211"/>
      <c r="AD25" s="211">
        <v>2</v>
      </c>
      <c r="AE25" s="211"/>
      <c r="AF25" s="211">
        <v>2</v>
      </c>
      <c r="AG25" s="211"/>
      <c r="AH25" s="211">
        <v>2</v>
      </c>
      <c r="AI25" s="211">
        <v>2</v>
      </c>
      <c r="AJ25" s="211">
        <v>2</v>
      </c>
      <c r="AK25" s="211">
        <v>2</v>
      </c>
      <c r="AL25" s="211">
        <v>2</v>
      </c>
      <c r="AM25" s="211">
        <v>2</v>
      </c>
      <c r="AN25" s="211">
        <v>2</v>
      </c>
      <c r="AO25" s="211">
        <v>2</v>
      </c>
      <c r="AP25" s="211">
        <v>2</v>
      </c>
      <c r="AQ25" s="69">
        <v>2</v>
      </c>
      <c r="AR25" s="209" t="s">
        <v>45</v>
      </c>
      <c r="AS25" s="387"/>
      <c r="AT25" s="393"/>
      <c r="AU25" s="393"/>
      <c r="AV25" s="387"/>
      <c r="AW25" s="393"/>
      <c r="AX25" s="387"/>
      <c r="AY25" s="389"/>
      <c r="AZ25" s="404"/>
      <c r="BA25" s="377"/>
      <c r="BB25" s="377"/>
      <c r="BC25" s="395"/>
      <c r="BD25" s="66">
        <f t="shared" si="4"/>
        <v>0</v>
      </c>
      <c r="BE25" s="67">
        <f t="shared" si="5"/>
        <v>28</v>
      </c>
      <c r="BF25" s="68">
        <f t="shared" si="6"/>
        <v>28</v>
      </c>
      <c r="BG25" s="397"/>
    </row>
    <row r="26" spans="1:59" s="26" customFormat="1" ht="15" customHeight="1">
      <c r="A26" s="374">
        <v>5</v>
      </c>
      <c r="B26" s="376" t="s">
        <v>136</v>
      </c>
      <c r="C26" s="203" t="s">
        <v>121</v>
      </c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400" t="s">
        <v>45</v>
      </c>
      <c r="U26" s="400" t="s">
        <v>45</v>
      </c>
      <c r="V26" s="400" t="s">
        <v>44</v>
      </c>
      <c r="W26" s="400" t="s">
        <v>44</v>
      </c>
      <c r="X26" s="400" t="s">
        <v>44</v>
      </c>
      <c r="Y26" s="380" t="s">
        <v>147</v>
      </c>
      <c r="Z26" s="35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09"/>
      <c r="AS26" s="386" t="s">
        <v>45</v>
      </c>
      <c r="AT26" s="392" t="s">
        <v>48</v>
      </c>
      <c r="AU26" s="392" t="s">
        <v>44</v>
      </c>
      <c r="AV26" s="386" t="s">
        <v>44</v>
      </c>
      <c r="AW26" s="392" t="s">
        <v>44</v>
      </c>
      <c r="AX26" s="386" t="s">
        <v>44</v>
      </c>
      <c r="AY26" s="388" t="s">
        <v>44</v>
      </c>
      <c r="AZ26" s="403">
        <v>4</v>
      </c>
      <c r="BA26" s="376">
        <f>AZ26*30</f>
        <v>120</v>
      </c>
      <c r="BB26" s="376">
        <f>SUM(BF26:BF27)</f>
        <v>42</v>
      </c>
      <c r="BC26" s="394">
        <f>AZ26*36-BB26</f>
        <v>102</v>
      </c>
      <c r="BD26" s="66">
        <f t="shared" si="4"/>
        <v>0</v>
      </c>
      <c r="BE26" s="67">
        <f t="shared" si="5"/>
        <v>0</v>
      </c>
      <c r="BF26" s="68">
        <f t="shared" si="6"/>
        <v>0</v>
      </c>
      <c r="BG26" s="396">
        <v>1.2</v>
      </c>
    </row>
    <row r="27" spans="1:59" s="26" customFormat="1" ht="15">
      <c r="A27" s="375"/>
      <c r="B27" s="377"/>
      <c r="C27" s="204" t="s">
        <v>125</v>
      </c>
      <c r="D27" s="211"/>
      <c r="E27" s="211">
        <v>2</v>
      </c>
      <c r="F27" s="211"/>
      <c r="G27" s="211">
        <v>2</v>
      </c>
      <c r="H27" s="211"/>
      <c r="I27" s="211">
        <v>2</v>
      </c>
      <c r="J27" s="211"/>
      <c r="K27" s="211">
        <v>2</v>
      </c>
      <c r="L27" s="211"/>
      <c r="M27" s="211">
        <v>2</v>
      </c>
      <c r="N27" s="211"/>
      <c r="O27" s="211">
        <v>2</v>
      </c>
      <c r="P27" s="211"/>
      <c r="Q27" s="211">
        <v>2</v>
      </c>
      <c r="R27" s="211"/>
      <c r="S27" s="211">
        <v>6</v>
      </c>
      <c r="T27" s="400"/>
      <c r="U27" s="400"/>
      <c r="V27" s="400"/>
      <c r="W27" s="400"/>
      <c r="X27" s="400"/>
      <c r="Y27" s="381"/>
      <c r="Z27" s="40"/>
      <c r="AA27" s="211"/>
      <c r="AB27" s="211"/>
      <c r="AC27" s="211"/>
      <c r="AD27" s="211"/>
      <c r="AE27" s="211"/>
      <c r="AF27" s="211"/>
      <c r="AG27" s="211"/>
      <c r="AH27" s="211">
        <v>4</v>
      </c>
      <c r="AI27" s="211"/>
      <c r="AJ27" s="211">
        <v>4</v>
      </c>
      <c r="AK27" s="211"/>
      <c r="AL27" s="211">
        <v>4</v>
      </c>
      <c r="AM27" s="211"/>
      <c r="AN27" s="211">
        <v>4</v>
      </c>
      <c r="AO27" s="211"/>
      <c r="AP27" s="211">
        <v>4</v>
      </c>
      <c r="AQ27" s="211">
        <v>2</v>
      </c>
      <c r="AR27" s="209" t="s">
        <v>45</v>
      </c>
      <c r="AS27" s="387"/>
      <c r="AT27" s="393"/>
      <c r="AU27" s="393"/>
      <c r="AV27" s="387"/>
      <c r="AW27" s="393"/>
      <c r="AX27" s="387"/>
      <c r="AY27" s="389"/>
      <c r="AZ27" s="404"/>
      <c r="BA27" s="377"/>
      <c r="BB27" s="377"/>
      <c r="BC27" s="395"/>
      <c r="BD27" s="66">
        <f t="shared" si="4"/>
        <v>20</v>
      </c>
      <c r="BE27" s="67">
        <f t="shared" si="5"/>
        <v>22</v>
      </c>
      <c r="BF27" s="68">
        <f t="shared" si="6"/>
        <v>42</v>
      </c>
      <c r="BG27" s="397"/>
    </row>
    <row r="28" spans="1:59" s="26" customFormat="1" ht="26.25" customHeight="1">
      <c r="A28" s="374">
        <v>5</v>
      </c>
      <c r="B28" s="376" t="s">
        <v>144</v>
      </c>
      <c r="C28" s="64" t="s">
        <v>121</v>
      </c>
      <c r="D28" s="210"/>
      <c r="E28" s="210"/>
      <c r="F28" s="210"/>
      <c r="G28" s="210"/>
      <c r="H28" s="210"/>
      <c r="I28" s="210"/>
      <c r="J28" s="210"/>
      <c r="K28" s="210"/>
      <c r="L28" s="161"/>
      <c r="M28" s="210"/>
      <c r="N28" s="210"/>
      <c r="O28" s="210"/>
      <c r="P28" s="210"/>
      <c r="Q28" s="210"/>
      <c r="R28" s="210"/>
      <c r="S28" s="210"/>
      <c r="T28" s="407" t="s">
        <v>45</v>
      </c>
      <c r="U28" s="407" t="s">
        <v>45</v>
      </c>
      <c r="V28" s="407" t="s">
        <v>44</v>
      </c>
      <c r="W28" s="407" t="s">
        <v>44</v>
      </c>
      <c r="X28" s="407" t="s">
        <v>44</v>
      </c>
      <c r="Y28" s="380" t="s">
        <v>147</v>
      </c>
      <c r="Z28" s="35"/>
      <c r="AA28" s="65"/>
      <c r="AB28" s="65">
        <v>4</v>
      </c>
      <c r="AC28" s="65"/>
      <c r="AD28" s="65">
        <v>4</v>
      </c>
      <c r="AE28" s="65"/>
      <c r="AF28" s="65">
        <v>4</v>
      </c>
      <c r="AG28" s="65"/>
      <c r="AH28" s="65">
        <v>2</v>
      </c>
      <c r="AI28" s="65"/>
      <c r="AJ28" s="65">
        <v>2</v>
      </c>
      <c r="AK28" s="65"/>
      <c r="AL28" s="65">
        <v>2</v>
      </c>
      <c r="AM28" s="65"/>
      <c r="AN28" s="65">
        <v>2</v>
      </c>
      <c r="AO28" s="65"/>
      <c r="AP28" s="65">
        <v>2</v>
      </c>
      <c r="AQ28" s="65"/>
      <c r="AR28" s="209"/>
      <c r="AS28" s="386" t="s">
        <v>45</v>
      </c>
      <c r="AT28" s="392" t="s">
        <v>48</v>
      </c>
      <c r="AU28" s="392" t="s">
        <v>44</v>
      </c>
      <c r="AV28" s="386" t="s">
        <v>44</v>
      </c>
      <c r="AW28" s="392" t="s">
        <v>44</v>
      </c>
      <c r="AX28" s="386" t="s">
        <v>44</v>
      </c>
      <c r="AY28" s="388" t="s">
        <v>44</v>
      </c>
      <c r="AZ28" s="403">
        <v>4</v>
      </c>
      <c r="BA28" s="376">
        <f>AZ28*30</f>
        <v>120</v>
      </c>
      <c r="BB28" s="376">
        <f>SUM(BF28:BF29)</f>
        <v>40</v>
      </c>
      <c r="BC28" s="394">
        <f>AZ28*36-BB28</f>
        <v>104</v>
      </c>
      <c r="BD28" s="66">
        <f t="shared" si="4"/>
        <v>0</v>
      </c>
      <c r="BE28" s="67">
        <f t="shared" si="5"/>
        <v>22</v>
      </c>
      <c r="BF28" s="68">
        <f t="shared" si="6"/>
        <v>22</v>
      </c>
      <c r="BG28" s="396" t="s">
        <v>131</v>
      </c>
    </row>
    <row r="29" spans="1:59" s="26" customFormat="1" ht="14.25" customHeight="1">
      <c r="A29" s="375"/>
      <c r="B29" s="377"/>
      <c r="C29" s="64" t="s">
        <v>125</v>
      </c>
      <c r="D29" s="211"/>
      <c r="E29" s="211"/>
      <c r="F29" s="211"/>
      <c r="G29" s="211"/>
      <c r="H29" s="211"/>
      <c r="I29" s="211"/>
      <c r="J29" s="211"/>
      <c r="K29" s="211"/>
      <c r="L29" s="162"/>
      <c r="M29" s="211"/>
      <c r="N29" s="211"/>
      <c r="O29" s="211"/>
      <c r="P29" s="211"/>
      <c r="Q29" s="211"/>
      <c r="R29" s="211"/>
      <c r="S29" s="211"/>
      <c r="T29" s="407"/>
      <c r="U29" s="407"/>
      <c r="V29" s="407"/>
      <c r="W29" s="407"/>
      <c r="X29" s="407"/>
      <c r="Y29" s="381"/>
      <c r="Z29" s="40"/>
      <c r="AA29" s="69"/>
      <c r="AB29" s="69"/>
      <c r="AC29" s="69">
        <v>2</v>
      </c>
      <c r="AD29" s="69"/>
      <c r="AE29" s="69">
        <v>2</v>
      </c>
      <c r="AF29" s="69"/>
      <c r="AG29" s="69">
        <v>2</v>
      </c>
      <c r="AH29" s="69"/>
      <c r="AI29" s="69">
        <v>2</v>
      </c>
      <c r="AJ29" s="69"/>
      <c r="AK29" s="69">
        <v>2</v>
      </c>
      <c r="AL29" s="69"/>
      <c r="AM29" s="69">
        <v>2</v>
      </c>
      <c r="AN29" s="69"/>
      <c r="AO29" s="69">
        <v>2</v>
      </c>
      <c r="AP29" s="69"/>
      <c r="AQ29" s="69">
        <v>4</v>
      </c>
      <c r="AR29" s="209" t="s">
        <v>45</v>
      </c>
      <c r="AS29" s="387"/>
      <c r="AT29" s="393"/>
      <c r="AU29" s="393"/>
      <c r="AV29" s="387"/>
      <c r="AW29" s="393"/>
      <c r="AX29" s="387"/>
      <c r="AY29" s="389"/>
      <c r="AZ29" s="404"/>
      <c r="BA29" s="377"/>
      <c r="BB29" s="377"/>
      <c r="BC29" s="395"/>
      <c r="BD29" s="66">
        <f t="shared" si="4"/>
        <v>0</v>
      </c>
      <c r="BE29" s="67">
        <f t="shared" si="5"/>
        <v>18</v>
      </c>
      <c r="BF29" s="68">
        <f t="shared" si="6"/>
        <v>18</v>
      </c>
      <c r="BG29" s="397"/>
    </row>
    <row r="30" spans="1:59" s="26" customFormat="1" ht="15" customHeight="1">
      <c r="A30" s="374">
        <v>5</v>
      </c>
      <c r="B30" s="376" t="s">
        <v>139</v>
      </c>
      <c r="C30" s="64" t="s">
        <v>121</v>
      </c>
      <c r="D30" s="210"/>
      <c r="E30" s="210"/>
      <c r="F30" s="210"/>
      <c r="G30" s="210"/>
      <c r="H30" s="210"/>
      <c r="I30" s="210"/>
      <c r="J30" s="210"/>
      <c r="K30" s="210"/>
      <c r="L30" s="161"/>
      <c r="M30" s="210"/>
      <c r="N30" s="210"/>
      <c r="O30" s="210"/>
      <c r="P30" s="210"/>
      <c r="Q30" s="210"/>
      <c r="R30" s="210"/>
      <c r="S30" s="210"/>
      <c r="T30" s="400" t="s">
        <v>45</v>
      </c>
      <c r="U30" s="400" t="s">
        <v>45</v>
      </c>
      <c r="V30" s="400" t="s">
        <v>44</v>
      </c>
      <c r="W30" s="400" t="s">
        <v>44</v>
      </c>
      <c r="X30" s="400" t="s">
        <v>44</v>
      </c>
      <c r="Y30" s="380" t="s">
        <v>147</v>
      </c>
      <c r="Z30" s="35">
        <v>2</v>
      </c>
      <c r="AA30" s="65">
        <v>2</v>
      </c>
      <c r="AB30" s="65">
        <v>2</v>
      </c>
      <c r="AC30" s="65"/>
      <c r="AD30" s="65">
        <v>2</v>
      </c>
      <c r="AE30" s="65"/>
      <c r="AF30" s="65">
        <v>2</v>
      </c>
      <c r="AG30" s="65"/>
      <c r="AH30" s="65">
        <v>2</v>
      </c>
      <c r="AI30" s="65"/>
      <c r="AJ30" s="65">
        <v>2</v>
      </c>
      <c r="AK30" s="65"/>
      <c r="AL30" s="65">
        <v>2</v>
      </c>
      <c r="AM30" s="65"/>
      <c r="AN30" s="65">
        <v>2</v>
      </c>
      <c r="AO30" s="65"/>
      <c r="AP30" s="65">
        <v>2</v>
      </c>
      <c r="AQ30" s="65"/>
      <c r="AR30" s="209"/>
      <c r="AS30" s="386" t="s">
        <v>45</v>
      </c>
      <c r="AT30" s="392" t="s">
        <v>48</v>
      </c>
      <c r="AU30" s="392" t="s">
        <v>44</v>
      </c>
      <c r="AV30" s="386" t="s">
        <v>44</v>
      </c>
      <c r="AW30" s="392" t="s">
        <v>44</v>
      </c>
      <c r="AX30" s="386" t="s">
        <v>44</v>
      </c>
      <c r="AY30" s="388" t="s">
        <v>44</v>
      </c>
      <c r="AZ30" s="403">
        <v>3.5</v>
      </c>
      <c r="BA30" s="376">
        <f>AZ30*30</f>
        <v>105</v>
      </c>
      <c r="BB30" s="376">
        <f>SUM(BF30:BF31)</f>
        <v>38</v>
      </c>
      <c r="BC30" s="394">
        <f>AZ30*36-BB30</f>
        <v>88</v>
      </c>
      <c r="BD30" s="66">
        <f t="shared" si="4"/>
        <v>0</v>
      </c>
      <c r="BE30" s="67">
        <f t="shared" si="5"/>
        <v>20</v>
      </c>
      <c r="BF30" s="68">
        <f t="shared" si="6"/>
        <v>20</v>
      </c>
      <c r="BG30" s="396" t="s">
        <v>126</v>
      </c>
    </row>
    <row r="31" spans="1:59" s="26" customFormat="1" ht="15">
      <c r="A31" s="375"/>
      <c r="B31" s="377"/>
      <c r="C31" s="64" t="s">
        <v>125</v>
      </c>
      <c r="D31" s="211"/>
      <c r="E31" s="211"/>
      <c r="F31" s="211"/>
      <c r="G31" s="211"/>
      <c r="H31" s="211"/>
      <c r="I31" s="211"/>
      <c r="J31" s="211"/>
      <c r="K31" s="211"/>
      <c r="L31" s="162"/>
      <c r="M31" s="211"/>
      <c r="N31" s="211"/>
      <c r="O31" s="211"/>
      <c r="P31" s="211"/>
      <c r="Q31" s="211"/>
      <c r="R31" s="211"/>
      <c r="S31" s="211"/>
      <c r="T31" s="400"/>
      <c r="U31" s="400"/>
      <c r="V31" s="400"/>
      <c r="W31" s="400"/>
      <c r="X31" s="400"/>
      <c r="Y31" s="381"/>
      <c r="Z31" s="40"/>
      <c r="AA31" s="69">
        <v>2</v>
      </c>
      <c r="AB31" s="69"/>
      <c r="AC31" s="69">
        <v>2</v>
      </c>
      <c r="AD31" s="69"/>
      <c r="AE31" s="69">
        <v>2</v>
      </c>
      <c r="AF31" s="69"/>
      <c r="AG31" s="69">
        <v>2</v>
      </c>
      <c r="AH31" s="69"/>
      <c r="AI31" s="69">
        <v>2</v>
      </c>
      <c r="AJ31" s="69"/>
      <c r="AK31" s="69">
        <v>2</v>
      </c>
      <c r="AL31" s="69"/>
      <c r="AM31" s="69">
        <v>2</v>
      </c>
      <c r="AN31" s="69"/>
      <c r="AO31" s="69">
        <v>2</v>
      </c>
      <c r="AP31" s="69"/>
      <c r="AQ31" s="69">
        <v>2</v>
      </c>
      <c r="AR31" s="209" t="s">
        <v>45</v>
      </c>
      <c r="AS31" s="387"/>
      <c r="AT31" s="393"/>
      <c r="AU31" s="393"/>
      <c r="AV31" s="387"/>
      <c r="AW31" s="393"/>
      <c r="AX31" s="387"/>
      <c r="AY31" s="389"/>
      <c r="AZ31" s="404"/>
      <c r="BA31" s="377"/>
      <c r="BB31" s="377"/>
      <c r="BC31" s="395"/>
      <c r="BD31" s="66">
        <f t="shared" si="4"/>
        <v>0</v>
      </c>
      <c r="BE31" s="67">
        <f t="shared" si="5"/>
        <v>18</v>
      </c>
      <c r="BF31" s="68">
        <f t="shared" si="6"/>
        <v>18</v>
      </c>
      <c r="BG31" s="397"/>
    </row>
    <row r="32" spans="1:59" s="26" customFormat="1" ht="15" customHeight="1">
      <c r="A32" s="374">
        <v>5</v>
      </c>
      <c r="B32" s="376" t="s">
        <v>145</v>
      </c>
      <c r="C32" s="203" t="s">
        <v>121</v>
      </c>
      <c r="D32" s="210">
        <v>2</v>
      </c>
      <c r="E32" s="210">
        <v>2</v>
      </c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407" t="s">
        <v>45</v>
      </c>
      <c r="U32" s="407" t="s">
        <v>45</v>
      </c>
      <c r="V32" s="407" t="s">
        <v>44</v>
      </c>
      <c r="W32" s="407" t="s">
        <v>44</v>
      </c>
      <c r="X32" s="407" t="s">
        <v>44</v>
      </c>
      <c r="Y32" s="380" t="s">
        <v>147</v>
      </c>
      <c r="Z32" s="35"/>
      <c r="AA32" s="210">
        <v>4</v>
      </c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09"/>
      <c r="AS32" s="386" t="s">
        <v>45</v>
      </c>
      <c r="AT32" s="392" t="s">
        <v>48</v>
      </c>
      <c r="AU32" s="392" t="s">
        <v>44</v>
      </c>
      <c r="AV32" s="386" t="s">
        <v>44</v>
      </c>
      <c r="AW32" s="392" t="s">
        <v>44</v>
      </c>
      <c r="AX32" s="386" t="s">
        <v>44</v>
      </c>
      <c r="AY32" s="388" t="s">
        <v>44</v>
      </c>
      <c r="AZ32" s="403">
        <v>3</v>
      </c>
      <c r="BA32" s="376">
        <f>AZ32*30</f>
        <v>90</v>
      </c>
      <c r="BB32" s="376">
        <f>SUM(BF32:BF33)</f>
        <v>36</v>
      </c>
      <c r="BC32" s="394">
        <f>AZ32*36-BB32</f>
        <v>72</v>
      </c>
      <c r="BD32" s="66">
        <f t="shared" si="4"/>
        <v>4</v>
      </c>
      <c r="BE32" s="67">
        <f t="shared" si="5"/>
        <v>4</v>
      </c>
      <c r="BF32" s="68">
        <f t="shared" si="6"/>
        <v>8</v>
      </c>
      <c r="BG32" s="396" t="s">
        <v>190</v>
      </c>
    </row>
    <row r="33" spans="1:59" s="26" customFormat="1" ht="31.5" customHeight="1">
      <c r="A33" s="375"/>
      <c r="B33" s="377"/>
      <c r="C33" s="204" t="s">
        <v>125</v>
      </c>
      <c r="D33" s="211"/>
      <c r="E33" s="211"/>
      <c r="F33" s="211">
        <v>2</v>
      </c>
      <c r="G33" s="211"/>
      <c r="H33" s="211">
        <v>2</v>
      </c>
      <c r="I33" s="211"/>
      <c r="J33" s="211">
        <v>2</v>
      </c>
      <c r="K33" s="211"/>
      <c r="L33" s="211">
        <v>2</v>
      </c>
      <c r="M33" s="211"/>
      <c r="N33" s="211">
        <v>2</v>
      </c>
      <c r="O33" s="211"/>
      <c r="P33" s="211">
        <v>2</v>
      </c>
      <c r="Q33" s="211"/>
      <c r="R33" s="211"/>
      <c r="S33" s="211"/>
      <c r="T33" s="407"/>
      <c r="U33" s="407"/>
      <c r="V33" s="407"/>
      <c r="W33" s="407"/>
      <c r="X33" s="407"/>
      <c r="Y33" s="408"/>
      <c r="Z33" s="40"/>
      <c r="AA33" s="211"/>
      <c r="AB33" s="211"/>
      <c r="AC33" s="211">
        <v>2</v>
      </c>
      <c r="AD33" s="211"/>
      <c r="AE33" s="211">
        <v>2</v>
      </c>
      <c r="AF33" s="211"/>
      <c r="AG33" s="211">
        <v>2</v>
      </c>
      <c r="AH33" s="211"/>
      <c r="AI33" s="211">
        <v>2</v>
      </c>
      <c r="AJ33" s="211"/>
      <c r="AK33" s="211">
        <v>2</v>
      </c>
      <c r="AL33" s="211"/>
      <c r="AM33" s="211">
        <v>2</v>
      </c>
      <c r="AN33" s="211"/>
      <c r="AO33" s="211">
        <v>2</v>
      </c>
      <c r="AP33" s="211"/>
      <c r="AQ33" s="211">
        <v>2</v>
      </c>
      <c r="AR33" s="209" t="s">
        <v>45</v>
      </c>
      <c r="AS33" s="387"/>
      <c r="AT33" s="393"/>
      <c r="AU33" s="393"/>
      <c r="AV33" s="387"/>
      <c r="AW33" s="393"/>
      <c r="AX33" s="387"/>
      <c r="AY33" s="389"/>
      <c r="AZ33" s="404"/>
      <c r="BA33" s="377"/>
      <c r="BB33" s="377"/>
      <c r="BC33" s="395"/>
      <c r="BD33" s="66">
        <f t="shared" si="4"/>
        <v>12</v>
      </c>
      <c r="BE33" s="67">
        <f t="shared" si="5"/>
        <v>16</v>
      </c>
      <c r="BF33" s="68">
        <f t="shared" si="6"/>
        <v>28</v>
      </c>
      <c r="BG33" s="397"/>
    </row>
    <row r="34" spans="1:59" s="26" customFormat="1" ht="15" customHeight="1">
      <c r="A34" s="374">
        <v>5</v>
      </c>
      <c r="B34" s="376" t="s">
        <v>141</v>
      </c>
      <c r="C34" s="64" t="s">
        <v>121</v>
      </c>
      <c r="D34" s="65">
        <v>2</v>
      </c>
      <c r="E34" s="65"/>
      <c r="F34" s="65">
        <v>2</v>
      </c>
      <c r="G34" s="65"/>
      <c r="H34" s="65">
        <v>2</v>
      </c>
      <c r="I34" s="65"/>
      <c r="J34" s="65">
        <v>2</v>
      </c>
      <c r="K34" s="65"/>
      <c r="L34" s="65">
        <v>2</v>
      </c>
      <c r="M34" s="65"/>
      <c r="N34" s="65">
        <v>2</v>
      </c>
      <c r="O34" s="65"/>
      <c r="P34" s="65">
        <v>2</v>
      </c>
      <c r="Q34" s="65"/>
      <c r="R34" s="65">
        <v>2</v>
      </c>
      <c r="S34" s="65"/>
      <c r="T34" s="407" t="s">
        <v>45</v>
      </c>
      <c r="U34" s="407" t="s">
        <v>45</v>
      </c>
      <c r="V34" s="407" t="s">
        <v>44</v>
      </c>
      <c r="W34" s="407" t="s">
        <v>44</v>
      </c>
      <c r="X34" s="407" t="s">
        <v>44</v>
      </c>
      <c r="Y34" s="380" t="s">
        <v>147</v>
      </c>
      <c r="Z34" s="35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09"/>
      <c r="AS34" s="386" t="s">
        <v>45</v>
      </c>
      <c r="AT34" s="392" t="s">
        <v>48</v>
      </c>
      <c r="AU34" s="392" t="s">
        <v>44</v>
      </c>
      <c r="AV34" s="386" t="s">
        <v>44</v>
      </c>
      <c r="AW34" s="392" t="s">
        <v>44</v>
      </c>
      <c r="AX34" s="386" t="s">
        <v>44</v>
      </c>
      <c r="AY34" s="388" t="s">
        <v>44</v>
      </c>
      <c r="AZ34" s="403">
        <v>3</v>
      </c>
      <c r="BA34" s="376">
        <f>AZ34*30</f>
        <v>90</v>
      </c>
      <c r="BB34" s="376">
        <f>SUM(BF34:BF35)</f>
        <v>34</v>
      </c>
      <c r="BC34" s="394">
        <f>AZ34*36-BB34</f>
        <v>74</v>
      </c>
      <c r="BD34" s="66">
        <f>D34+E34+F34+G34+H34+I34+J34+K34+L34+M34+N34+O34+P34+Q34+R34+S34</f>
        <v>16</v>
      </c>
      <c r="BE34" s="67">
        <f>Z34+AA34+AB34+AC34+AD34+AE34+AF34+AG34+AH34+AI34+AJ34+AK34+AL34+AM34+AN34+AO34+AP34+AQ34</f>
        <v>0</v>
      </c>
      <c r="BF34" s="68">
        <f t="shared" si="6"/>
        <v>16</v>
      </c>
      <c r="BG34" s="405" t="s">
        <v>123</v>
      </c>
    </row>
    <row r="35" spans="1:59" s="26" customFormat="1" ht="15">
      <c r="A35" s="375"/>
      <c r="B35" s="377"/>
      <c r="C35" s="204" t="s">
        <v>125</v>
      </c>
      <c r="D35" s="69"/>
      <c r="E35" s="69">
        <v>2</v>
      </c>
      <c r="F35" s="69"/>
      <c r="G35" s="69">
        <v>2</v>
      </c>
      <c r="H35" s="69"/>
      <c r="I35" s="69">
        <v>2</v>
      </c>
      <c r="J35" s="69"/>
      <c r="K35" s="69">
        <v>2</v>
      </c>
      <c r="L35" s="69"/>
      <c r="M35" s="69">
        <v>2</v>
      </c>
      <c r="N35" s="69"/>
      <c r="O35" s="69">
        <v>2</v>
      </c>
      <c r="P35" s="69"/>
      <c r="Q35" s="69">
        <v>2</v>
      </c>
      <c r="R35" s="69">
        <v>2</v>
      </c>
      <c r="S35" s="69">
        <v>2</v>
      </c>
      <c r="T35" s="407"/>
      <c r="U35" s="407"/>
      <c r="V35" s="407"/>
      <c r="W35" s="407"/>
      <c r="X35" s="407"/>
      <c r="Y35" s="381"/>
      <c r="Z35" s="40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09" t="s">
        <v>45</v>
      </c>
      <c r="AS35" s="387"/>
      <c r="AT35" s="393"/>
      <c r="AU35" s="393"/>
      <c r="AV35" s="387"/>
      <c r="AW35" s="393"/>
      <c r="AX35" s="387"/>
      <c r="AY35" s="389"/>
      <c r="AZ35" s="404"/>
      <c r="BA35" s="377"/>
      <c r="BB35" s="377"/>
      <c r="BC35" s="395"/>
      <c r="BD35" s="66">
        <f>D35+E35+F35+G35+H35+I35+J35+K35+L35+M35+N35+O35+P35+Q35+R35+S35</f>
        <v>18</v>
      </c>
      <c r="BE35" s="67">
        <f>Z35+AA35+AB35+AC35+AD35+AE35+AF35+AG35+AH35+AI35+AJ35+AK35+AL35+AM35+AN35+AO35+AP35+AQ35</f>
        <v>0</v>
      </c>
      <c r="BF35" s="68">
        <f t="shared" si="6"/>
        <v>18</v>
      </c>
      <c r="BG35" s="406"/>
    </row>
    <row r="36" spans="1:59" s="26" customFormat="1" ht="15" customHeight="1">
      <c r="A36" s="374">
        <v>5</v>
      </c>
      <c r="B36" s="376" t="s">
        <v>138</v>
      </c>
      <c r="C36" s="203" t="s">
        <v>121</v>
      </c>
      <c r="D36" s="65">
        <v>2</v>
      </c>
      <c r="E36" s="65"/>
      <c r="F36" s="65"/>
      <c r="G36" s="65">
        <v>2</v>
      </c>
      <c r="H36" s="65"/>
      <c r="I36" s="65">
        <v>2</v>
      </c>
      <c r="J36" s="65"/>
      <c r="K36" s="65">
        <v>2</v>
      </c>
      <c r="L36" s="65"/>
      <c r="M36" s="65">
        <v>2</v>
      </c>
      <c r="N36" s="65"/>
      <c r="O36" s="65">
        <v>2</v>
      </c>
      <c r="P36" s="65"/>
      <c r="Q36" s="65">
        <v>2</v>
      </c>
      <c r="R36" s="65"/>
      <c r="S36" s="65">
        <v>2</v>
      </c>
      <c r="T36" s="400" t="s">
        <v>45</v>
      </c>
      <c r="U36" s="400" t="s">
        <v>45</v>
      </c>
      <c r="V36" s="400" t="s">
        <v>44</v>
      </c>
      <c r="W36" s="400" t="s">
        <v>44</v>
      </c>
      <c r="X36" s="400" t="s">
        <v>44</v>
      </c>
      <c r="Y36" s="408" t="s">
        <v>147</v>
      </c>
      <c r="Z36" s="3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209"/>
      <c r="AS36" s="386" t="s">
        <v>45</v>
      </c>
      <c r="AT36" s="392" t="s">
        <v>48</v>
      </c>
      <c r="AU36" s="392" t="s">
        <v>44</v>
      </c>
      <c r="AV36" s="386" t="s">
        <v>44</v>
      </c>
      <c r="AW36" s="392" t="s">
        <v>44</v>
      </c>
      <c r="AX36" s="386" t="s">
        <v>44</v>
      </c>
      <c r="AY36" s="388" t="s">
        <v>44</v>
      </c>
      <c r="AZ36" s="403">
        <v>3</v>
      </c>
      <c r="BA36" s="376">
        <f>AZ36*30</f>
        <v>90</v>
      </c>
      <c r="BB36" s="376">
        <f>SUM(BF36:BF37)</f>
        <v>32</v>
      </c>
      <c r="BC36" s="394">
        <f>AZ36*36-BB36</f>
        <v>76</v>
      </c>
      <c r="BD36" s="66">
        <f>D36+E36+F36+G36+H36+I36+J36+K36+L36+M36+N36+O36+P36+Q36+R36+S36</f>
        <v>16</v>
      </c>
      <c r="BE36" s="67">
        <f>Z36+AA36+AB36+AC36+AD36+AE36+AF36+AG36+AH36+AI36+AJ36+AK36+AL36+AM36+AN36+AO36+AP36+AQ36</f>
        <v>0</v>
      </c>
      <c r="BF36" s="68">
        <f t="shared" si="6"/>
        <v>16</v>
      </c>
      <c r="BG36" s="405" t="s">
        <v>123</v>
      </c>
    </row>
    <row r="37" spans="1:59" s="26" customFormat="1" ht="15">
      <c r="A37" s="375"/>
      <c r="B37" s="377"/>
      <c r="C37" s="204" t="s">
        <v>125</v>
      </c>
      <c r="D37" s="69"/>
      <c r="E37" s="69"/>
      <c r="F37" s="69">
        <v>2</v>
      </c>
      <c r="G37" s="69"/>
      <c r="H37" s="69">
        <v>2</v>
      </c>
      <c r="I37" s="69"/>
      <c r="J37" s="69">
        <v>2</v>
      </c>
      <c r="K37" s="69"/>
      <c r="L37" s="69">
        <v>2</v>
      </c>
      <c r="M37" s="69"/>
      <c r="N37" s="69">
        <v>2</v>
      </c>
      <c r="O37" s="69"/>
      <c r="P37" s="69">
        <v>2</v>
      </c>
      <c r="Q37" s="69"/>
      <c r="R37" s="69">
        <v>2</v>
      </c>
      <c r="S37" s="69">
        <v>2</v>
      </c>
      <c r="T37" s="379"/>
      <c r="U37" s="379"/>
      <c r="V37" s="379"/>
      <c r="W37" s="379"/>
      <c r="X37" s="379"/>
      <c r="Y37" s="381"/>
      <c r="Z37" s="40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209" t="s">
        <v>45</v>
      </c>
      <c r="AS37" s="387"/>
      <c r="AT37" s="393"/>
      <c r="AU37" s="393"/>
      <c r="AV37" s="387"/>
      <c r="AW37" s="393"/>
      <c r="AX37" s="387"/>
      <c r="AY37" s="389"/>
      <c r="AZ37" s="404"/>
      <c r="BA37" s="377"/>
      <c r="BB37" s="377"/>
      <c r="BC37" s="395"/>
      <c r="BD37" s="66">
        <f>D37+E37+F37+G37+H37+I37+J37+K37+L37+M37+N37+O37+P37+Q37+R37+S37</f>
        <v>16</v>
      </c>
      <c r="BE37" s="67">
        <f>Z37+AA37+AB37+AC37+AD37+AE37+AF37+AG37+AH37+AI37+AJ37+AK37+AL37+AM37+AN37+AO37+AP37+AQ37</f>
        <v>0</v>
      </c>
      <c r="BF37" s="68">
        <f t="shared" si="6"/>
        <v>16</v>
      </c>
      <c r="BG37" s="406"/>
    </row>
    <row r="38" spans="4:59" s="24" customFormat="1" ht="15">
      <c r="D38" s="70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2"/>
      <c r="Q38" s="72"/>
      <c r="R38" s="72"/>
      <c r="S38" s="72"/>
      <c r="T38" s="72"/>
      <c r="U38" s="72"/>
      <c r="V38" s="70"/>
      <c r="W38" s="70"/>
      <c r="X38" s="72"/>
      <c r="Y38" s="72"/>
      <c r="Z38" s="72"/>
      <c r="AA38" s="72"/>
      <c r="AB38" s="70"/>
      <c r="AC38" s="70"/>
      <c r="AD38" s="72"/>
      <c r="AE38" s="72"/>
      <c r="AF38" s="72"/>
      <c r="AG38" s="72"/>
      <c r="AH38" s="72"/>
      <c r="AI38" s="72"/>
      <c r="AJ38" s="73"/>
      <c r="AK38" s="73"/>
      <c r="AL38" s="73"/>
      <c r="AM38" s="73"/>
      <c r="AN38" s="73"/>
      <c r="AO38" s="73"/>
      <c r="AP38" s="73"/>
      <c r="AQ38" s="72"/>
      <c r="AR38" s="72"/>
      <c r="AS38" s="73"/>
      <c r="AT38" s="73"/>
      <c r="AU38" s="73"/>
      <c r="AV38" s="73"/>
      <c r="AW38" s="73"/>
      <c r="AX38" s="73"/>
      <c r="AY38" s="73"/>
      <c r="AZ38" s="74"/>
      <c r="BA38" s="74"/>
      <c r="BB38" s="74"/>
      <c r="BC38" s="74"/>
      <c r="BD38" s="74"/>
      <c r="BE38" s="74"/>
      <c r="BF38" s="75"/>
      <c r="BG38" s="74"/>
    </row>
    <row r="39" spans="4:59" s="24" customFormat="1" ht="15">
      <c r="D39" s="73">
        <f aca="true" t="shared" si="7" ref="D39:T39">SUM(D10:D37)</f>
        <v>16</v>
      </c>
      <c r="E39" s="73">
        <f t="shared" si="7"/>
        <v>16</v>
      </c>
      <c r="F39" s="73">
        <f t="shared" si="7"/>
        <v>16</v>
      </c>
      <c r="G39" s="73">
        <f t="shared" si="7"/>
        <v>16</v>
      </c>
      <c r="H39" s="73">
        <f t="shared" si="7"/>
        <v>16</v>
      </c>
      <c r="I39" s="73">
        <f t="shared" si="7"/>
        <v>16</v>
      </c>
      <c r="J39" s="73">
        <f t="shared" si="7"/>
        <v>16</v>
      </c>
      <c r="K39" s="73">
        <f t="shared" si="7"/>
        <v>16</v>
      </c>
      <c r="L39" s="73">
        <f t="shared" si="7"/>
        <v>16</v>
      </c>
      <c r="M39" s="73">
        <f t="shared" si="7"/>
        <v>16</v>
      </c>
      <c r="N39" s="73">
        <f t="shared" si="7"/>
        <v>16</v>
      </c>
      <c r="O39" s="73">
        <f t="shared" si="7"/>
        <v>16</v>
      </c>
      <c r="P39" s="73">
        <f t="shared" si="7"/>
        <v>16</v>
      </c>
      <c r="Q39" s="73">
        <f t="shared" si="7"/>
        <v>16</v>
      </c>
      <c r="R39" s="73">
        <f t="shared" si="7"/>
        <v>16</v>
      </c>
      <c r="S39" s="73">
        <f t="shared" si="7"/>
        <v>16</v>
      </c>
      <c r="T39" s="73">
        <f t="shared" si="7"/>
        <v>0</v>
      </c>
      <c r="U39" s="73"/>
      <c r="V39" s="73"/>
      <c r="W39" s="73">
        <f>SUM(D39:T39)</f>
        <v>256</v>
      </c>
      <c r="X39" s="73"/>
      <c r="Y39" s="73"/>
      <c r="Z39" s="73">
        <f aca="true" t="shared" si="8" ref="Z39:AR39">SUM(Z10:Z37)</f>
        <v>16</v>
      </c>
      <c r="AA39" s="73">
        <f t="shared" si="8"/>
        <v>16</v>
      </c>
      <c r="AB39" s="73">
        <f t="shared" si="8"/>
        <v>16</v>
      </c>
      <c r="AC39" s="73">
        <f t="shared" si="8"/>
        <v>16</v>
      </c>
      <c r="AD39" s="73">
        <f t="shared" si="8"/>
        <v>16</v>
      </c>
      <c r="AE39" s="73">
        <f t="shared" si="8"/>
        <v>16</v>
      </c>
      <c r="AF39" s="73">
        <f t="shared" si="8"/>
        <v>16</v>
      </c>
      <c r="AG39" s="73">
        <f t="shared" si="8"/>
        <v>16</v>
      </c>
      <c r="AH39" s="73">
        <f t="shared" si="8"/>
        <v>16</v>
      </c>
      <c r="AI39" s="73">
        <f t="shared" si="8"/>
        <v>16</v>
      </c>
      <c r="AJ39" s="73">
        <f t="shared" si="8"/>
        <v>16</v>
      </c>
      <c r="AK39" s="73">
        <f t="shared" si="8"/>
        <v>16</v>
      </c>
      <c r="AL39" s="73">
        <f t="shared" si="8"/>
        <v>16</v>
      </c>
      <c r="AM39" s="73">
        <f t="shared" si="8"/>
        <v>16</v>
      </c>
      <c r="AN39" s="73">
        <f t="shared" si="8"/>
        <v>16</v>
      </c>
      <c r="AO39" s="73">
        <f t="shared" si="8"/>
        <v>16</v>
      </c>
      <c r="AP39" s="73">
        <f t="shared" si="8"/>
        <v>16</v>
      </c>
      <c r="AQ39" s="73">
        <f t="shared" si="8"/>
        <v>16</v>
      </c>
      <c r="AR39" s="73">
        <f t="shared" si="8"/>
        <v>0</v>
      </c>
      <c r="AS39" s="73"/>
      <c r="AT39" s="73"/>
      <c r="AU39" s="73">
        <f>SUM(Z39:AR39)</f>
        <v>288</v>
      </c>
      <c r="AV39" s="73"/>
      <c r="AW39" s="73"/>
      <c r="AX39" s="73"/>
      <c r="AY39" s="73"/>
      <c r="AZ39" s="76">
        <f>SUM(AZ10:AZ37)</f>
        <v>51</v>
      </c>
      <c r="BA39" s="74"/>
      <c r="BB39" s="74">
        <f>SUM(W39+AU39)</f>
        <v>544</v>
      </c>
      <c r="BC39" s="74"/>
      <c r="BD39" s="74"/>
      <c r="BE39" s="74"/>
      <c r="BF39" s="75"/>
      <c r="BG39" s="74"/>
    </row>
    <row r="40" spans="2:58" ht="15">
      <c r="B40" s="77"/>
      <c r="J40" s="78"/>
      <c r="K40" s="78"/>
      <c r="L40" s="78"/>
      <c r="W40" s="79">
        <v>256</v>
      </c>
      <c r="AU40" s="79">
        <v>288</v>
      </c>
      <c r="BB40" s="25"/>
      <c r="BF40" s="24"/>
    </row>
  </sheetData>
  <sheetProtection/>
  <mergeCells count="386">
    <mergeCell ref="AK14:AK15"/>
    <mergeCell ref="AP14:AP15"/>
    <mergeCell ref="AQ14:AQ15"/>
    <mergeCell ref="T36:T37"/>
    <mergeCell ref="T34:T35"/>
    <mergeCell ref="T28:T29"/>
    <mergeCell ref="T30:T31"/>
    <mergeCell ref="T26:T27"/>
    <mergeCell ref="T22:T23"/>
    <mergeCell ref="T32:T33"/>
    <mergeCell ref="AP12:AP13"/>
    <mergeCell ref="AM12:AM13"/>
    <mergeCell ref="AN12:AN13"/>
    <mergeCell ref="AF12:AF13"/>
    <mergeCell ref="AQ18:AQ19"/>
    <mergeCell ref="T20:T21"/>
    <mergeCell ref="AQ12:AQ13"/>
    <mergeCell ref="T14:T15"/>
    <mergeCell ref="Z14:Z15"/>
    <mergeCell ref="AI14:AI15"/>
    <mergeCell ref="AL12:AL13"/>
    <mergeCell ref="T12:T13"/>
    <mergeCell ref="Z12:Z13"/>
    <mergeCell ref="AI12:AI13"/>
    <mergeCell ref="AJ12:AJ13"/>
    <mergeCell ref="AK12:AK13"/>
    <mergeCell ref="Z10:Z11"/>
    <mergeCell ref="AI10:AI11"/>
    <mergeCell ref="AJ10:AJ11"/>
    <mergeCell ref="AK10:AK11"/>
    <mergeCell ref="AG12:AG13"/>
    <mergeCell ref="AH12:AH13"/>
    <mergeCell ref="AQ10:AQ11"/>
    <mergeCell ref="AE10:AE11"/>
    <mergeCell ref="BG28:BG29"/>
    <mergeCell ref="AV28:AV29"/>
    <mergeCell ref="AW28:AW29"/>
    <mergeCell ref="AX28:AX29"/>
    <mergeCell ref="AY28:AY29"/>
    <mergeCell ref="AZ28:AZ29"/>
    <mergeCell ref="BA28:BA29"/>
    <mergeCell ref="AL14:AL15"/>
    <mergeCell ref="AZ30:AZ31"/>
    <mergeCell ref="BA30:BA31"/>
    <mergeCell ref="BB30:BB31"/>
    <mergeCell ref="BC30:BC31"/>
    <mergeCell ref="A28:A29"/>
    <mergeCell ref="B28:B29"/>
    <mergeCell ref="U28:U29"/>
    <mergeCell ref="V28:V29"/>
    <mergeCell ref="W28:W29"/>
    <mergeCell ref="X28:X29"/>
    <mergeCell ref="Y30:Y31"/>
    <mergeCell ref="AS30:AS31"/>
    <mergeCell ref="AT30:AT31"/>
    <mergeCell ref="AU30:AU31"/>
    <mergeCell ref="AV30:AV31"/>
    <mergeCell ref="AW30:AW31"/>
    <mergeCell ref="A30:A31"/>
    <mergeCell ref="B30:B31"/>
    <mergeCell ref="U30:U31"/>
    <mergeCell ref="V30:V31"/>
    <mergeCell ref="W30:W31"/>
    <mergeCell ref="X30:X31"/>
    <mergeCell ref="AU8:AU9"/>
    <mergeCell ref="A8:A9"/>
    <mergeCell ref="B8:B9"/>
    <mergeCell ref="U8:U9"/>
    <mergeCell ref="V8:V9"/>
    <mergeCell ref="W8:W9"/>
    <mergeCell ref="X8:X9"/>
    <mergeCell ref="T8:T9"/>
    <mergeCell ref="AQ8:AQ9"/>
    <mergeCell ref="AW24:AW25"/>
    <mergeCell ref="Y8:Y9"/>
    <mergeCell ref="A34:A35"/>
    <mergeCell ref="B34:B35"/>
    <mergeCell ref="X36:X37"/>
    <mergeCell ref="Y36:Y37"/>
    <mergeCell ref="AU20:AU21"/>
    <mergeCell ref="X20:X21"/>
    <mergeCell ref="AS8:AS9"/>
    <mergeCell ref="AT8:AT9"/>
    <mergeCell ref="AX26:AX27"/>
    <mergeCell ref="AY26:AY27"/>
    <mergeCell ref="AX32:AX33"/>
    <mergeCell ref="AZ8:AZ9"/>
    <mergeCell ref="AY14:AY15"/>
    <mergeCell ref="AZ14:AZ15"/>
    <mergeCell ref="AX12:AX13"/>
    <mergeCell ref="AY12:AY13"/>
    <mergeCell ref="AX30:AX31"/>
    <mergeCell ref="AY30:AY31"/>
    <mergeCell ref="AX34:AX35"/>
    <mergeCell ref="AY34:AY35"/>
    <mergeCell ref="AY32:AY33"/>
    <mergeCell ref="AZ32:AZ33"/>
    <mergeCell ref="BA8:BA9"/>
    <mergeCell ref="BB8:BB9"/>
    <mergeCell ref="BA32:BA33"/>
    <mergeCell ref="BB32:BB33"/>
    <mergeCell ref="BB20:BB21"/>
    <mergeCell ref="AZ20:AZ21"/>
    <mergeCell ref="BB34:BB35"/>
    <mergeCell ref="BC34:BC35"/>
    <mergeCell ref="BG34:BG35"/>
    <mergeCell ref="BB24:BB25"/>
    <mergeCell ref="BG18:BG19"/>
    <mergeCell ref="BC26:BC27"/>
    <mergeCell ref="BG26:BG27"/>
    <mergeCell ref="BG30:BG31"/>
    <mergeCell ref="BB28:BB29"/>
    <mergeCell ref="BC28:BC29"/>
    <mergeCell ref="Y28:Y29"/>
    <mergeCell ref="AS28:AS29"/>
    <mergeCell ref="AT28:AT29"/>
    <mergeCell ref="AU28:AU29"/>
    <mergeCell ref="BC8:BC9"/>
    <mergeCell ref="BG8:BG9"/>
    <mergeCell ref="AX8:AX9"/>
    <mergeCell ref="AY8:AY9"/>
    <mergeCell ref="AV8:AV9"/>
    <mergeCell ref="AW8:AW9"/>
    <mergeCell ref="X34:X35"/>
    <mergeCell ref="Y34:Y35"/>
    <mergeCell ref="AW34:AW35"/>
    <mergeCell ref="AT22:AT23"/>
    <mergeCell ref="AU22:AU23"/>
    <mergeCell ref="AV22:AV23"/>
    <mergeCell ref="AS34:AS35"/>
    <mergeCell ref="AT34:AT35"/>
    <mergeCell ref="AU34:AU35"/>
    <mergeCell ref="AV34:AV35"/>
    <mergeCell ref="AW22:AW23"/>
    <mergeCell ref="AX22:AX23"/>
    <mergeCell ref="AY22:AY23"/>
    <mergeCell ref="AZ22:AZ23"/>
    <mergeCell ref="BA22:BA23"/>
    <mergeCell ref="BB22:BB23"/>
    <mergeCell ref="AS22:AS23"/>
    <mergeCell ref="A22:A23"/>
    <mergeCell ref="B22:B23"/>
    <mergeCell ref="U22:U23"/>
    <mergeCell ref="V22:V23"/>
    <mergeCell ref="W22:W23"/>
    <mergeCell ref="X22:X23"/>
    <mergeCell ref="Y26:Y27"/>
    <mergeCell ref="AW32:AW33"/>
    <mergeCell ref="Y22:Y23"/>
    <mergeCell ref="AW26:AW27"/>
    <mergeCell ref="AZ26:AZ27"/>
    <mergeCell ref="BA26:BA27"/>
    <mergeCell ref="AS26:AS27"/>
    <mergeCell ref="AT26:AT27"/>
    <mergeCell ref="AU26:AU27"/>
    <mergeCell ref="AV26:AV27"/>
    <mergeCell ref="A26:A27"/>
    <mergeCell ref="B26:B27"/>
    <mergeCell ref="U26:U27"/>
    <mergeCell ref="V26:V27"/>
    <mergeCell ref="W26:W27"/>
    <mergeCell ref="X26:X27"/>
    <mergeCell ref="AS32:AS33"/>
    <mergeCell ref="AT32:AT33"/>
    <mergeCell ref="AU32:AU33"/>
    <mergeCell ref="AV32:AV33"/>
    <mergeCell ref="BC36:BC37"/>
    <mergeCell ref="BG36:BG37"/>
    <mergeCell ref="AY36:AY37"/>
    <mergeCell ref="BC32:BC33"/>
    <mergeCell ref="BG32:BG33"/>
    <mergeCell ref="BA34:BA35"/>
    <mergeCell ref="A32:A33"/>
    <mergeCell ref="B32:B33"/>
    <mergeCell ref="U32:U33"/>
    <mergeCell ref="V32:V33"/>
    <mergeCell ref="W32:W33"/>
    <mergeCell ref="X32:X33"/>
    <mergeCell ref="Y32:Y33"/>
    <mergeCell ref="AW36:AW37"/>
    <mergeCell ref="AZ36:AZ37"/>
    <mergeCell ref="BA36:BA37"/>
    <mergeCell ref="BB36:BB37"/>
    <mergeCell ref="AS36:AS37"/>
    <mergeCell ref="AT36:AT37"/>
    <mergeCell ref="AU36:AU37"/>
    <mergeCell ref="AV36:AV37"/>
    <mergeCell ref="AX36:AX37"/>
    <mergeCell ref="A36:A37"/>
    <mergeCell ref="B36:B37"/>
    <mergeCell ref="U36:U37"/>
    <mergeCell ref="V36:V37"/>
    <mergeCell ref="W36:W37"/>
    <mergeCell ref="AV20:AV21"/>
    <mergeCell ref="Y20:Y21"/>
    <mergeCell ref="U34:U35"/>
    <mergeCell ref="V34:V35"/>
    <mergeCell ref="W34:W35"/>
    <mergeCell ref="A20:A21"/>
    <mergeCell ref="B20:B21"/>
    <mergeCell ref="U20:U21"/>
    <mergeCell ref="V20:V21"/>
    <mergeCell ref="W20:W21"/>
    <mergeCell ref="BC20:BC21"/>
    <mergeCell ref="AW20:AW21"/>
    <mergeCell ref="AS20:AS21"/>
    <mergeCell ref="AT20:AT21"/>
    <mergeCell ref="AY20:AY21"/>
    <mergeCell ref="AZ34:AZ35"/>
    <mergeCell ref="AU24:AU25"/>
    <mergeCell ref="AV24:AV25"/>
    <mergeCell ref="BC24:BC25"/>
    <mergeCell ref="BG24:BG25"/>
    <mergeCell ref="BG20:BG21"/>
    <mergeCell ref="BA24:BA25"/>
    <mergeCell ref="BB26:BB27"/>
    <mergeCell ref="BC22:BC23"/>
    <mergeCell ref="BG22:BG23"/>
    <mergeCell ref="BC18:BC19"/>
    <mergeCell ref="AY18:AY19"/>
    <mergeCell ref="AZ18:AZ19"/>
    <mergeCell ref="BA18:BA19"/>
    <mergeCell ref="BB18:BB19"/>
    <mergeCell ref="AX24:AX25"/>
    <mergeCell ref="AY24:AY25"/>
    <mergeCell ref="AZ24:AZ25"/>
    <mergeCell ref="BA20:BA21"/>
    <mergeCell ref="AX20:AX21"/>
    <mergeCell ref="A24:A25"/>
    <mergeCell ref="B24:B25"/>
    <mergeCell ref="U24:U25"/>
    <mergeCell ref="V24:V25"/>
    <mergeCell ref="W24:W25"/>
    <mergeCell ref="X24:X25"/>
    <mergeCell ref="T24:T25"/>
    <mergeCell ref="Y24:Y25"/>
    <mergeCell ref="AW18:AW19"/>
    <mergeCell ref="AX18:AX19"/>
    <mergeCell ref="AS18:AS19"/>
    <mergeCell ref="AT18:AT19"/>
    <mergeCell ref="AU18:AU19"/>
    <mergeCell ref="AV18:AV19"/>
    <mergeCell ref="Y18:Y19"/>
    <mergeCell ref="AS24:AS25"/>
    <mergeCell ref="AT24:AT25"/>
    <mergeCell ref="BB16:BB17"/>
    <mergeCell ref="BC16:BC17"/>
    <mergeCell ref="AX16:AX17"/>
    <mergeCell ref="AY16:AY17"/>
    <mergeCell ref="AZ16:AZ17"/>
    <mergeCell ref="BG16:BG17"/>
    <mergeCell ref="A18:A19"/>
    <mergeCell ref="B18:B19"/>
    <mergeCell ref="U18:U19"/>
    <mergeCell ref="V18:V19"/>
    <mergeCell ref="W18:W19"/>
    <mergeCell ref="X18:X19"/>
    <mergeCell ref="T18:T19"/>
    <mergeCell ref="AV16:AV17"/>
    <mergeCell ref="AW16:AW17"/>
    <mergeCell ref="AH16:AH17"/>
    <mergeCell ref="BA16:BA17"/>
    <mergeCell ref="AN16:AN17"/>
    <mergeCell ref="AO16:AO17"/>
    <mergeCell ref="AS16:AS17"/>
    <mergeCell ref="AT16:AT17"/>
    <mergeCell ref="AU16:AU17"/>
    <mergeCell ref="AL16:AL17"/>
    <mergeCell ref="AM16:AM17"/>
    <mergeCell ref="Y16:Y17"/>
    <mergeCell ref="AA16:AA17"/>
    <mergeCell ref="AB16:AB17"/>
    <mergeCell ref="AC16:AC17"/>
    <mergeCell ref="AD16:AD17"/>
    <mergeCell ref="AE16:AE17"/>
    <mergeCell ref="AF16:AF17"/>
    <mergeCell ref="AG16:AG17"/>
    <mergeCell ref="A16:A17"/>
    <mergeCell ref="B16:B17"/>
    <mergeCell ref="U16:U17"/>
    <mergeCell ref="V16:V17"/>
    <mergeCell ref="W16:W17"/>
    <mergeCell ref="X16:X17"/>
    <mergeCell ref="T16:T17"/>
    <mergeCell ref="BA14:BA15"/>
    <mergeCell ref="BB14:BB15"/>
    <mergeCell ref="BC14:BC15"/>
    <mergeCell ref="BG14:BG15"/>
    <mergeCell ref="AS14:AS15"/>
    <mergeCell ref="AT14:AT15"/>
    <mergeCell ref="AU14:AU15"/>
    <mergeCell ref="AV14:AV15"/>
    <mergeCell ref="AW14:AW15"/>
    <mergeCell ref="AX14:AX15"/>
    <mergeCell ref="AO14:AO15"/>
    <mergeCell ref="AB14:AB15"/>
    <mergeCell ref="AC14:AC15"/>
    <mergeCell ref="AD14:AD15"/>
    <mergeCell ref="AE14:AE15"/>
    <mergeCell ref="AF14:AF15"/>
    <mergeCell ref="AG14:AG15"/>
    <mergeCell ref="AM14:AM15"/>
    <mergeCell ref="AN14:AN15"/>
    <mergeCell ref="AJ14:AJ15"/>
    <mergeCell ref="BG12:BG13"/>
    <mergeCell ref="A14:A15"/>
    <mergeCell ref="B14:B15"/>
    <mergeCell ref="U14:U15"/>
    <mergeCell ref="V14:V15"/>
    <mergeCell ref="W14:W15"/>
    <mergeCell ref="X14:X15"/>
    <mergeCell ref="Y14:Y15"/>
    <mergeCell ref="AA14:AA15"/>
    <mergeCell ref="AH14:AH15"/>
    <mergeCell ref="AZ12:AZ13"/>
    <mergeCell ref="BA12:BA13"/>
    <mergeCell ref="BB12:BB13"/>
    <mergeCell ref="BC12:BC13"/>
    <mergeCell ref="AU12:AU13"/>
    <mergeCell ref="AV12:AV13"/>
    <mergeCell ref="AW12:AW13"/>
    <mergeCell ref="AO12:AO13"/>
    <mergeCell ref="AS12:AS13"/>
    <mergeCell ref="AT12:AT13"/>
    <mergeCell ref="AV10:AV11"/>
    <mergeCell ref="AA12:AA13"/>
    <mergeCell ref="AB12:AB13"/>
    <mergeCell ref="AC12:AC13"/>
    <mergeCell ref="AD12:AD13"/>
    <mergeCell ref="AE12:AE13"/>
    <mergeCell ref="AP10:AP11"/>
    <mergeCell ref="BC10:BC11"/>
    <mergeCell ref="BG10:BG11"/>
    <mergeCell ref="A12:A13"/>
    <mergeCell ref="B12:B13"/>
    <mergeCell ref="U12:U13"/>
    <mergeCell ref="V12:V13"/>
    <mergeCell ref="W12:W13"/>
    <mergeCell ref="X12:X13"/>
    <mergeCell ref="Y12:Y13"/>
    <mergeCell ref="AN10:AN11"/>
    <mergeCell ref="AX10:AX11"/>
    <mergeCell ref="AY10:AY11"/>
    <mergeCell ref="AZ10:AZ11"/>
    <mergeCell ref="BA10:BA11"/>
    <mergeCell ref="BB10:BB11"/>
    <mergeCell ref="AO10:AO11"/>
    <mergeCell ref="AS10:AS11"/>
    <mergeCell ref="AT10:AT11"/>
    <mergeCell ref="AU10:AU11"/>
    <mergeCell ref="AW10:AW11"/>
    <mergeCell ref="Y10:Y11"/>
    <mergeCell ref="AF10:AF11"/>
    <mergeCell ref="AG10:AG11"/>
    <mergeCell ref="AH10:AH11"/>
    <mergeCell ref="AL10:AL11"/>
    <mergeCell ref="AM10:AM11"/>
    <mergeCell ref="AA10:AA11"/>
    <mergeCell ref="AB10:AB11"/>
    <mergeCell ref="AC10:AC11"/>
    <mergeCell ref="AD10:AD11"/>
    <mergeCell ref="A10:A11"/>
    <mergeCell ref="B10:B11"/>
    <mergeCell ref="U10:U11"/>
    <mergeCell ref="V10:V11"/>
    <mergeCell ref="W10:W11"/>
    <mergeCell ref="X10:X11"/>
    <mergeCell ref="T10:T11"/>
    <mergeCell ref="A3:A6"/>
    <mergeCell ref="B3:B6"/>
    <mergeCell ref="D3:H3"/>
    <mergeCell ref="I3:L3"/>
    <mergeCell ref="M3:P3"/>
    <mergeCell ref="Q3:U3"/>
    <mergeCell ref="V3:Y3"/>
    <mergeCell ref="Z3:AC3"/>
    <mergeCell ref="AD3:AH3"/>
    <mergeCell ref="AI3:AL3"/>
    <mergeCell ref="AM3:AP3"/>
    <mergeCell ref="AQ3:AU3"/>
    <mergeCell ref="BC3:BC6"/>
    <mergeCell ref="BG3:BG6"/>
    <mergeCell ref="AV3:AY3"/>
    <mergeCell ref="AZ3:AZ6"/>
    <mergeCell ref="BA3:BA6"/>
    <mergeCell ref="BB3:BB6"/>
  </mergeCells>
  <printOptions/>
  <pageMargins left="0.25" right="0.25" top="0.75" bottom="0.75" header="0.3" footer="0.3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Мальчикова Дарья Сергеевна</cp:lastModifiedBy>
  <cp:lastPrinted>2018-05-11T08:25:16Z</cp:lastPrinted>
  <dcterms:created xsi:type="dcterms:W3CDTF">2015-05-08T08:00:26Z</dcterms:created>
  <dcterms:modified xsi:type="dcterms:W3CDTF">2018-05-11T08:30:15Z</dcterms:modified>
  <cp:category/>
  <cp:version/>
  <cp:contentType/>
  <cp:contentStatus/>
</cp:coreProperties>
</file>